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tpho\OneDrive\thống kê\thống kê điểm trường đã xóa đến tháng 3_2018\"/>
    </mc:Choice>
  </mc:AlternateContent>
  <xr:revisionPtr revIDLastSave="0" documentId="12_ncr:500000_{BA821560-13FD-424B-AA24-603E90BD0218}" xr6:coauthVersionLast="31" xr6:coauthVersionMax="31" xr10:uidLastSave="{00000000-0000-0000-0000-000000000000}"/>
  <bookViews>
    <workbookView xWindow="0" yWindow="0" windowWidth="20490" windowHeight="7200" xr2:uid="{00000000-000D-0000-FFFF-FFFF00000000}"/>
  </bookViews>
  <sheets>
    <sheet name="in PGD tổng hợp báo cáo" sheetId="8" r:id="rId1"/>
    <sheet name="báo cáo Sở giáo dục" sheetId="1" r:id="rId2"/>
    <sheet name="in PGD tổng hợp" sheetId="2" r:id="rId3"/>
    <sheet name="mẫu giáo" sheetId="3" r:id="rId4"/>
    <sheet name="tiểu học" sheetId="4" r:id="rId5"/>
    <sheet name="th&amp;thcs và THCS" sheetId="5" r:id="rId6"/>
    <sheet name="điểm trường tháng 08 năm 2017" sheetId="6" state="hidden" r:id="rId7"/>
    <sheet name="Sheet2" sheetId="7" state="hidden" r:id="rId8"/>
  </sheets>
  <definedNames>
    <definedName name="_xlnm.Print_Titles" localSheetId="0">'in PGD tổng hợp báo cáo'!$5:$7</definedName>
  </definedNames>
  <calcPr calcId="162913"/>
</workbook>
</file>

<file path=xl/calcChain.xml><?xml version="1.0" encoding="utf-8"?>
<calcChain xmlns="http://schemas.openxmlformats.org/spreadsheetml/2006/main">
  <c r="AG166" i="8" l="1"/>
  <c r="AE166" i="8"/>
  <c r="Y166" i="8"/>
  <c r="W166" i="8"/>
  <c r="Q166" i="8"/>
  <c r="O166" i="8"/>
  <c r="I166" i="8"/>
  <c r="H166" i="8"/>
  <c r="G166" i="8"/>
  <c r="F166" i="8"/>
  <c r="E166" i="8"/>
  <c r="W161" i="8"/>
  <c r="I161" i="8"/>
  <c r="H161" i="8"/>
  <c r="G161" i="8"/>
  <c r="F161" i="8"/>
  <c r="E161" i="8"/>
  <c r="AG158" i="8"/>
  <c r="Y158" i="8"/>
  <c r="O158" i="8"/>
  <c r="I158" i="8"/>
  <c r="H158" i="8"/>
  <c r="G158" i="8"/>
  <c r="F158" i="8"/>
  <c r="E158" i="8"/>
  <c r="AE151" i="8"/>
  <c r="W151" i="8"/>
  <c r="Q151" i="8"/>
  <c r="O151" i="8"/>
  <c r="H151" i="8"/>
  <c r="F151" i="8"/>
  <c r="E151" i="8"/>
  <c r="E147" i="8"/>
  <c r="I145" i="8"/>
  <c r="H145" i="8"/>
  <c r="AG141" i="8"/>
  <c r="Y141" i="8"/>
  <c r="Q141" i="8"/>
  <c r="Q7" i="8" s="1"/>
  <c r="I141" i="8"/>
  <c r="H141" i="8"/>
  <c r="G141" i="8"/>
  <c r="F141" i="8"/>
  <c r="E141" i="8"/>
  <c r="AE139" i="8"/>
  <c r="W139" i="8"/>
  <c r="O139" i="8"/>
  <c r="H139" i="8"/>
  <c r="G139" i="8"/>
  <c r="F139" i="8"/>
  <c r="E139" i="8"/>
  <c r="AE132" i="8"/>
  <c r="W132" i="8"/>
  <c r="O132" i="8"/>
  <c r="I132" i="8"/>
  <c r="H132" i="8"/>
  <c r="G132" i="8"/>
  <c r="F132" i="8"/>
  <c r="E132" i="8"/>
  <c r="AE120" i="8"/>
  <c r="W120" i="8"/>
  <c r="O120" i="8"/>
  <c r="H120" i="8"/>
  <c r="G120" i="8"/>
  <c r="F120" i="8"/>
  <c r="E120" i="8"/>
  <c r="AE113" i="8"/>
  <c r="W113" i="8"/>
  <c r="O113" i="8"/>
  <c r="I113" i="8"/>
  <c r="H113" i="8"/>
  <c r="G113" i="8"/>
  <c r="F113" i="8"/>
  <c r="E113" i="8"/>
  <c r="AE107" i="8"/>
  <c r="W107" i="8"/>
  <c r="O107" i="8"/>
  <c r="H107" i="8"/>
  <c r="G107" i="8"/>
  <c r="F107" i="8"/>
  <c r="E107" i="8"/>
  <c r="AE101" i="8"/>
  <c r="W101" i="8"/>
  <c r="O101" i="8"/>
  <c r="H101" i="8"/>
  <c r="G101" i="8"/>
  <c r="F101" i="8"/>
  <c r="E101" i="8"/>
  <c r="AE94" i="8"/>
  <c r="W94" i="8"/>
  <c r="O94" i="8"/>
  <c r="I94" i="8"/>
  <c r="H94" i="8"/>
  <c r="G94" i="8"/>
  <c r="F94" i="8"/>
  <c r="E94" i="8"/>
  <c r="AE89" i="8"/>
  <c r="W89" i="8"/>
  <c r="O89" i="8"/>
  <c r="H89" i="8"/>
  <c r="G89" i="8"/>
  <c r="F89" i="8"/>
  <c r="E89" i="8"/>
  <c r="AE77" i="8"/>
  <c r="W77" i="8"/>
  <c r="O77" i="8"/>
  <c r="I77" i="8"/>
  <c r="I7" i="8" s="1"/>
  <c r="H77" i="8"/>
  <c r="G77" i="8"/>
  <c r="F77" i="8"/>
  <c r="E77" i="8"/>
  <c r="G70" i="8"/>
  <c r="F70" i="8"/>
  <c r="E70" i="8"/>
  <c r="AE62" i="8"/>
  <c r="W62" i="8"/>
  <c r="O62" i="8"/>
  <c r="H62" i="8"/>
  <c r="G62" i="8"/>
  <c r="F62" i="8"/>
  <c r="E62" i="8"/>
  <c r="O59" i="8"/>
  <c r="H59" i="8"/>
  <c r="G59" i="8"/>
  <c r="F59" i="8"/>
  <c r="E59" i="8"/>
  <c r="AE53" i="8"/>
  <c r="W53" i="8"/>
  <c r="O53" i="8"/>
  <c r="I53" i="8"/>
  <c r="H53" i="8"/>
  <c r="G53" i="8"/>
  <c r="F53" i="8"/>
  <c r="E53" i="8"/>
  <c r="AE51" i="8"/>
  <c r="AE7" i="8" s="1"/>
  <c r="W51" i="8"/>
  <c r="O51" i="8"/>
  <c r="H51" i="8"/>
  <c r="G51" i="8"/>
  <c r="F51" i="8"/>
  <c r="E51" i="8"/>
  <c r="AC48" i="8"/>
  <c r="U48" i="8"/>
  <c r="U7" i="8" s="1"/>
  <c r="E48" i="8"/>
  <c r="E44" i="8"/>
  <c r="I35" i="8"/>
  <c r="H35" i="8"/>
  <c r="G35" i="8"/>
  <c r="F35" i="8"/>
  <c r="E35" i="8"/>
  <c r="AC27" i="8"/>
  <c r="U27" i="8"/>
  <c r="M27" i="8"/>
  <c r="H27" i="8"/>
  <c r="F27" i="8"/>
  <c r="E27" i="8"/>
  <c r="AC23" i="8"/>
  <c r="U23" i="8"/>
  <c r="M23" i="8"/>
  <c r="I23" i="8"/>
  <c r="G23" i="8"/>
  <c r="F23" i="8"/>
  <c r="AC11" i="8"/>
  <c r="AC7" i="8" s="1"/>
  <c r="U11" i="8"/>
  <c r="M11" i="8"/>
  <c r="M7" i="8" s="1"/>
  <c r="H11" i="8"/>
  <c r="G11" i="8"/>
  <c r="G7" i="8" s="1"/>
  <c r="F11" i="8"/>
  <c r="E11" i="8"/>
  <c r="E7" i="8" s="1"/>
  <c r="U8" i="8"/>
  <c r="T8" i="8"/>
  <c r="T7" i="8" s="1"/>
  <c r="M8" i="8"/>
  <c r="L8" i="8"/>
  <c r="L7" i="8" s="1"/>
  <c r="I8" i="8"/>
  <c r="H8" i="8"/>
  <c r="G8" i="8"/>
  <c r="F8" i="8"/>
  <c r="F7" i="8" s="1"/>
  <c r="E8" i="8"/>
  <c r="AG7" i="8"/>
  <c r="AD7" i="8"/>
  <c r="AB7" i="8"/>
  <c r="Y7" i="8"/>
  <c r="W7" i="8"/>
  <c r="O7" i="8"/>
  <c r="H7" i="8"/>
  <c r="EV175" i="6" l="1"/>
  <c r="EV174" i="6"/>
  <c r="E171" i="6"/>
  <c r="O169" i="6"/>
  <c r="N169" i="6"/>
  <c r="M169" i="6"/>
  <c r="L169" i="6"/>
  <c r="K169" i="6"/>
  <c r="J169" i="6"/>
  <c r="I169" i="6"/>
  <c r="H169" i="6"/>
  <c r="E169" i="6"/>
  <c r="EV166" i="6"/>
  <c r="O166" i="6"/>
  <c r="N166" i="6"/>
  <c r="N11" i="6" s="1"/>
  <c r="N8" i="6" s="1"/>
  <c r="M166" i="6"/>
  <c r="L166" i="6"/>
  <c r="L11" i="6" s="1"/>
  <c r="L8" i="6" s="1"/>
  <c r="K166" i="6"/>
  <c r="J166" i="6"/>
  <c r="J11" i="6" s="1"/>
  <c r="J8" i="6" s="1"/>
  <c r="I166" i="6"/>
  <c r="H166" i="6"/>
  <c r="H11" i="6" s="1"/>
  <c r="H8" i="6" s="1"/>
  <c r="L161" i="6"/>
  <c r="K161" i="6"/>
  <c r="J161" i="6"/>
  <c r="I161" i="6"/>
  <c r="H161" i="6"/>
  <c r="E161" i="6"/>
  <c r="EV156" i="6"/>
  <c r="N156" i="6"/>
  <c r="L156" i="6"/>
  <c r="K156" i="6"/>
  <c r="J156" i="6"/>
  <c r="I156" i="6"/>
  <c r="H156" i="6"/>
  <c r="E156" i="6"/>
  <c r="EV149" i="6"/>
  <c r="O149" i="6"/>
  <c r="N149" i="6"/>
  <c r="L149" i="6"/>
  <c r="K149" i="6"/>
  <c r="J149" i="6"/>
  <c r="I149" i="6"/>
  <c r="H149" i="6"/>
  <c r="E149" i="6"/>
  <c r="O141" i="6"/>
  <c r="N141" i="6"/>
  <c r="L141" i="6"/>
  <c r="K141" i="6"/>
  <c r="J141" i="6"/>
  <c r="I141" i="6"/>
  <c r="H141" i="6"/>
  <c r="E141" i="6"/>
  <c r="FJ134" i="6"/>
  <c r="O134" i="6"/>
  <c r="L134" i="6"/>
  <c r="K134" i="6"/>
  <c r="J134" i="6"/>
  <c r="I134" i="6"/>
  <c r="H134" i="6"/>
  <c r="E134" i="6"/>
  <c r="L129" i="6"/>
  <c r="K129" i="6"/>
  <c r="J129" i="6"/>
  <c r="I129" i="6"/>
  <c r="H129" i="6"/>
  <c r="E129" i="6"/>
  <c r="N122" i="6"/>
  <c r="L122" i="6"/>
  <c r="K122" i="6"/>
  <c r="J122" i="6"/>
  <c r="I122" i="6"/>
  <c r="H122" i="6"/>
  <c r="E122" i="6"/>
  <c r="EV117" i="6"/>
  <c r="EP117" i="6"/>
  <c r="K117" i="6"/>
  <c r="J117" i="6"/>
  <c r="I117" i="6"/>
  <c r="H117" i="6"/>
  <c r="EV109" i="6"/>
  <c r="EP109" i="6"/>
  <c r="O109" i="6"/>
  <c r="N109" i="6"/>
  <c r="L109" i="6"/>
  <c r="K109" i="6"/>
  <c r="J109" i="6"/>
  <c r="I109" i="6"/>
  <c r="H109" i="6"/>
  <c r="E109" i="6"/>
  <c r="EV103" i="6"/>
  <c r="EP103" i="6"/>
  <c r="O103" i="6"/>
  <c r="N103" i="6"/>
  <c r="L103" i="6"/>
  <c r="K103" i="6"/>
  <c r="J103" i="6"/>
  <c r="I103" i="6"/>
  <c r="H103" i="6"/>
  <c r="E103" i="6"/>
  <c r="EV97" i="6"/>
  <c r="EP97" i="6"/>
  <c r="O97" i="6"/>
  <c r="N97" i="6"/>
  <c r="L97" i="6"/>
  <c r="K97" i="6"/>
  <c r="J97" i="6"/>
  <c r="I97" i="6"/>
  <c r="H97" i="6"/>
  <c r="E97" i="6"/>
  <c r="EV92" i="6"/>
  <c r="EP92" i="6"/>
  <c r="O92" i="6"/>
  <c r="O10" i="6" s="1"/>
  <c r="N92" i="6"/>
  <c r="L92" i="6"/>
  <c r="K92" i="6"/>
  <c r="J92" i="6"/>
  <c r="I92" i="6"/>
  <c r="H92" i="6"/>
  <c r="E92" i="6"/>
  <c r="K84" i="6"/>
  <c r="EV81" i="6"/>
  <c r="EP81" i="6"/>
  <c r="O81" i="6"/>
  <c r="N81" i="6"/>
  <c r="M81" i="6"/>
  <c r="L81" i="6"/>
  <c r="K81" i="6"/>
  <c r="J81" i="6"/>
  <c r="I81" i="6"/>
  <c r="H81" i="6"/>
  <c r="E81" i="6"/>
  <c r="EV69" i="6"/>
  <c r="EP69" i="6"/>
  <c r="L69" i="6"/>
  <c r="K69" i="6"/>
  <c r="K10" i="6" s="1"/>
  <c r="J69" i="6"/>
  <c r="I69" i="6"/>
  <c r="I10" i="6" s="1"/>
  <c r="H69" i="6"/>
  <c r="E69" i="6"/>
  <c r="E63" i="6"/>
  <c r="E10" i="6" s="1"/>
  <c r="EP56" i="6"/>
  <c r="EP46" i="6"/>
  <c r="O46" i="6"/>
  <c r="N46" i="6"/>
  <c r="M46" i="6"/>
  <c r="L46" i="6"/>
  <c r="K46" i="6"/>
  <c r="J46" i="6"/>
  <c r="I46" i="6"/>
  <c r="H46" i="6"/>
  <c r="G46" i="6"/>
  <c r="E46" i="6"/>
  <c r="EV43" i="6"/>
  <c r="EV35" i="6"/>
  <c r="EP35" i="6"/>
  <c r="O35" i="6"/>
  <c r="N35" i="6"/>
  <c r="M35" i="6"/>
  <c r="L35" i="6"/>
  <c r="K35" i="6"/>
  <c r="J35" i="6"/>
  <c r="I35" i="6"/>
  <c r="H35" i="6"/>
  <c r="E35" i="6"/>
  <c r="O27" i="6"/>
  <c r="N27" i="6"/>
  <c r="M27" i="6"/>
  <c r="L27" i="6"/>
  <c r="K27" i="6"/>
  <c r="J27" i="6"/>
  <c r="I27" i="6"/>
  <c r="H27" i="6"/>
  <c r="O15" i="6"/>
  <c r="N15" i="6"/>
  <c r="M15" i="6"/>
  <c r="L15" i="6"/>
  <c r="K15" i="6"/>
  <c r="J15" i="6"/>
  <c r="I15" i="6"/>
  <c r="H15" i="6"/>
  <c r="E15" i="6"/>
  <c r="A15" i="6"/>
  <c r="A27" i="6" s="1"/>
  <c r="A35" i="6" s="1"/>
  <c r="A40" i="6" s="1"/>
  <c r="A43" i="6" s="1"/>
  <c r="A46" i="6" s="1"/>
  <c r="A50" i="6" s="1"/>
  <c r="A54" i="6" s="1"/>
  <c r="A56" i="6" s="1"/>
  <c r="A63" i="6" s="1"/>
  <c r="A69" i="6" s="1"/>
  <c r="A81" i="6" s="1"/>
  <c r="A84" i="6" s="1"/>
  <c r="A92" i="6" s="1"/>
  <c r="A97" i="6" s="1"/>
  <c r="A103" i="6" s="1"/>
  <c r="A109" i="6" s="1"/>
  <c r="A115" i="6" s="1"/>
  <c r="A117" i="6" s="1"/>
  <c r="A122" i="6" s="1"/>
  <c r="A129" i="6" s="1"/>
  <c r="A134" i="6" s="1"/>
  <c r="A141" i="6" s="1"/>
  <c r="A149" i="6" s="1"/>
  <c r="A156" i="6" s="1"/>
  <c r="A161" i="6" s="1"/>
  <c r="A166" i="6" s="1"/>
  <c r="A169" i="6" s="1"/>
  <c r="A172" i="6" s="1"/>
  <c r="A173" i="6" s="1"/>
  <c r="A174" i="6" s="1"/>
  <c r="A175" i="6" s="1"/>
  <c r="EV12" i="6"/>
  <c r="EP12" i="6"/>
  <c r="O12" i="6"/>
  <c r="O9" i="6" s="1"/>
  <c r="N12" i="6"/>
  <c r="M12" i="6"/>
  <c r="M9" i="6" s="1"/>
  <c r="M8" i="6" s="1"/>
  <c r="L12" i="6"/>
  <c r="K12" i="6"/>
  <c r="K9" i="6" s="1"/>
  <c r="K8" i="6" s="1"/>
  <c r="J12" i="6"/>
  <c r="I12" i="6"/>
  <c r="I9" i="6" s="1"/>
  <c r="I8" i="6" s="1"/>
  <c r="H12" i="6"/>
  <c r="E12" i="6"/>
  <c r="E9" i="6" s="1"/>
  <c r="EV11" i="6"/>
  <c r="EP11" i="6"/>
  <c r="DR11" i="6"/>
  <c r="DQ11" i="6"/>
  <c r="DP11" i="6"/>
  <c r="DO11" i="6"/>
  <c r="DN11" i="6"/>
  <c r="DM11" i="6"/>
  <c r="DL11" i="6"/>
  <c r="DK11" i="6"/>
  <c r="DJ11" i="6"/>
  <c r="DI11" i="6"/>
  <c r="DH11" i="6"/>
  <c r="DG11" i="6"/>
  <c r="DF11" i="6"/>
  <c r="DE11" i="6"/>
  <c r="DD11" i="6"/>
  <c r="DC11" i="6"/>
  <c r="DB11" i="6"/>
  <c r="DA11" i="6"/>
  <c r="CZ11" i="6"/>
  <c r="CY11" i="6"/>
  <c r="CX11" i="6"/>
  <c r="CW11" i="6"/>
  <c r="CV11" i="6"/>
  <c r="CU11" i="6"/>
  <c r="CT11" i="6"/>
  <c r="CS11" i="6"/>
  <c r="CR11" i="6"/>
  <c r="CQ11" i="6"/>
  <c r="BA11" i="6"/>
  <c r="AZ11" i="6"/>
  <c r="AY11" i="6"/>
  <c r="AX11" i="6"/>
  <c r="AW11" i="6"/>
  <c r="AV11" i="6"/>
  <c r="AU11" i="6"/>
  <c r="AT11" i="6"/>
  <c r="U11" i="6"/>
  <c r="S11" i="6"/>
  <c r="R11" i="6"/>
  <c r="Q11" i="6"/>
  <c r="P11" i="6"/>
  <c r="O11" i="6"/>
  <c r="M11" i="6"/>
  <c r="K11" i="6"/>
  <c r="I11" i="6"/>
  <c r="G11" i="6"/>
  <c r="F11" i="6"/>
  <c r="E11" i="6"/>
  <c r="D11" i="6"/>
  <c r="FJ10" i="6"/>
  <c r="FJ8" i="6" s="1"/>
  <c r="FI10" i="6"/>
  <c r="FG10" i="6"/>
  <c r="FF10" i="6"/>
  <c r="FE10" i="6"/>
  <c r="FD10" i="6"/>
  <c r="FC10" i="6"/>
  <c r="FB10" i="6"/>
  <c r="FA10" i="6"/>
  <c r="EZ10" i="6"/>
  <c r="EY10" i="6"/>
  <c r="EX10" i="6"/>
  <c r="EW10" i="6"/>
  <c r="EV10" i="6" s="1"/>
  <c r="EU10" i="6"/>
  <c r="ET10" i="6"/>
  <c r="ES10" i="6"/>
  <c r="ER10" i="6"/>
  <c r="EQ10" i="6"/>
  <c r="EP10" i="6" s="1"/>
  <c r="EO10" i="6"/>
  <c r="EN10" i="6"/>
  <c r="EM10" i="6"/>
  <c r="EL10" i="6"/>
  <c r="EK10" i="6"/>
  <c r="EJ10" i="6"/>
  <c r="EI10" i="6"/>
  <c r="CP10" i="6"/>
  <c r="CO10" i="6"/>
  <c r="CN10" i="6"/>
  <c r="CM10" i="6"/>
  <c r="CL10" i="6"/>
  <c r="CK10" i="6"/>
  <c r="CJ10" i="6"/>
  <c r="CI10" i="6"/>
  <c r="CH10" i="6"/>
  <c r="CG10" i="6"/>
  <c r="CF10" i="6"/>
  <c r="CE10" i="6"/>
  <c r="CD10" i="6"/>
  <c r="CC10" i="6"/>
  <c r="CB10" i="6"/>
  <c r="CA10" i="6"/>
  <c r="BZ10" i="6"/>
  <c r="BY10" i="6"/>
  <c r="BX10" i="6"/>
  <c r="BW10" i="6"/>
  <c r="BV10" i="6"/>
  <c r="BU10" i="6"/>
  <c r="BT10" i="6"/>
  <c r="BS10" i="6"/>
  <c r="BR10" i="6"/>
  <c r="BQ10" i="6"/>
  <c r="BP10" i="6"/>
  <c r="BO10" i="6"/>
  <c r="BN10" i="6"/>
  <c r="BM10" i="6"/>
  <c r="BL10" i="6"/>
  <c r="BK10" i="6"/>
  <c r="BJ10" i="6"/>
  <c r="BI10" i="6"/>
  <c r="BH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U10" i="6"/>
  <c r="S10" i="6"/>
  <c r="R10" i="6"/>
  <c r="Q10" i="6"/>
  <c r="P10" i="6"/>
  <c r="N10" i="6"/>
  <c r="M10" i="6"/>
  <c r="L10" i="6"/>
  <c r="J10" i="6"/>
  <c r="H10" i="6"/>
  <c r="G10" i="6"/>
  <c r="F10" i="6"/>
  <c r="D10" i="6"/>
  <c r="FJ9" i="6"/>
  <c r="FI9" i="6"/>
  <c r="FG9" i="6"/>
  <c r="FF9" i="6"/>
  <c r="FF8" i="6" s="1"/>
  <c r="FE9" i="6"/>
  <c r="FD9" i="6"/>
  <c r="FD8" i="6" s="1"/>
  <c r="FC9" i="6"/>
  <c r="FB9" i="6"/>
  <c r="FB8" i="6" s="1"/>
  <c r="FA9" i="6"/>
  <c r="EZ9" i="6"/>
  <c r="EZ8" i="6" s="1"/>
  <c r="EY9" i="6"/>
  <c r="EX9" i="6"/>
  <c r="EX8" i="6" s="1"/>
  <c r="EW9" i="6"/>
  <c r="EV9" i="6"/>
  <c r="EV8" i="6" s="1"/>
  <c r="EU9" i="6"/>
  <c r="ET9" i="6"/>
  <c r="ET8" i="6" s="1"/>
  <c r="ES9" i="6"/>
  <c r="ER9" i="6"/>
  <c r="ER8" i="6" s="1"/>
  <c r="EQ9" i="6"/>
  <c r="EP9" i="6"/>
  <c r="EO9" i="6"/>
  <c r="EN9" i="6"/>
  <c r="EN8" i="6" s="1"/>
  <c r="EM9" i="6"/>
  <c r="EL9" i="6"/>
  <c r="EL8" i="6" s="1"/>
  <c r="EK9" i="6"/>
  <c r="EJ9" i="6"/>
  <c r="EI9" i="6" s="1"/>
  <c r="EI8" i="6" s="1"/>
  <c r="AG9" i="6"/>
  <c r="AF9" i="6"/>
  <c r="AE9" i="6"/>
  <c r="AD9" i="6"/>
  <c r="AC9" i="6"/>
  <c r="AB9" i="6"/>
  <c r="AA9" i="6"/>
  <c r="Z9" i="6"/>
  <c r="Y9" i="6"/>
  <c r="V9" i="6"/>
  <c r="U9" i="6"/>
  <c r="S9" i="6"/>
  <c r="R9" i="6"/>
  <c r="Q9" i="6"/>
  <c r="P9" i="6"/>
  <c r="N9" i="6"/>
  <c r="L9" i="6"/>
  <c r="J9" i="6"/>
  <c r="H9" i="6"/>
  <c r="G9" i="6"/>
  <c r="F9" i="6"/>
  <c r="D9" i="6"/>
  <c r="FI8" i="6"/>
  <c r="FH8" i="6"/>
  <c r="FG8" i="6"/>
  <c r="FE8" i="6"/>
  <c r="FC8" i="6"/>
  <c r="FA8" i="6"/>
  <c r="EY8" i="6"/>
  <c r="EW8" i="6"/>
  <c r="EU8" i="6"/>
  <c r="ES8" i="6"/>
  <c r="EQ8" i="6"/>
  <c r="EO8" i="6"/>
  <c r="EM8" i="6"/>
  <c r="EK8" i="6"/>
  <c r="EH8" i="6"/>
  <c r="EG8" i="6"/>
  <c r="EF8" i="6"/>
  <c r="EE8" i="6"/>
  <c r="ED8" i="6"/>
  <c r="EC8" i="6"/>
  <c r="EB8" i="6"/>
  <c r="EA8" i="6"/>
  <c r="DZ8" i="6"/>
  <c r="DY8" i="6"/>
  <c r="DX8" i="6"/>
  <c r="DW8" i="6"/>
  <c r="DV8" i="6"/>
  <c r="DU8" i="6"/>
  <c r="DT8" i="6"/>
  <c r="DS8" i="6"/>
  <c r="DR8" i="6"/>
  <c r="DQ8" i="6"/>
  <c r="DP8" i="6"/>
  <c r="DO8" i="6"/>
  <c r="DN8" i="6"/>
  <c r="DM8" i="6"/>
  <c r="DL8" i="6"/>
  <c r="DK8" i="6"/>
  <c r="DJ8" i="6"/>
  <c r="DI8" i="6"/>
  <c r="DH8" i="6"/>
  <c r="DG8" i="6"/>
  <c r="DF8" i="6"/>
  <c r="DE8" i="6"/>
  <c r="DD8" i="6"/>
  <c r="DC8" i="6"/>
  <c r="DB8" i="6"/>
  <c r="DA8" i="6"/>
  <c r="CZ8" i="6"/>
  <c r="CY8" i="6"/>
  <c r="CX8" i="6"/>
  <c r="CW8" i="6"/>
  <c r="CV8" i="6"/>
  <c r="CU8" i="6"/>
  <c r="CT8" i="6"/>
  <c r="CS8" i="6"/>
  <c r="CR8" i="6"/>
  <c r="CQ8" i="6"/>
  <c r="CP8" i="6"/>
  <c r="CO8" i="6"/>
  <c r="CN8" i="6"/>
  <c r="CM8" i="6"/>
  <c r="CL8" i="6"/>
  <c r="CK8" i="6"/>
  <c r="CJ8" i="6"/>
  <c r="CI8" i="6"/>
  <c r="CH8" i="6"/>
  <c r="CG8" i="6"/>
  <c r="CF8" i="6"/>
  <c r="CE8" i="6"/>
  <c r="CD8" i="6"/>
  <c r="CC8" i="6"/>
  <c r="CB8" i="6"/>
  <c r="CA8" i="6"/>
  <c r="BZ8" i="6"/>
  <c r="BY8" i="6"/>
  <c r="BX8" i="6"/>
  <c r="BW8" i="6"/>
  <c r="BV8" i="6"/>
  <c r="BU8" i="6"/>
  <c r="BT8" i="6"/>
  <c r="BS8" i="6"/>
  <c r="BR8" i="6"/>
  <c r="BQ8" i="6"/>
  <c r="BP8" i="6"/>
  <c r="BO8" i="6"/>
  <c r="BN8" i="6"/>
  <c r="BM8" i="6"/>
  <c r="BL8" i="6"/>
  <c r="BK8" i="6"/>
  <c r="BJ8" i="6"/>
  <c r="BI8" i="6"/>
  <c r="BH8" i="6"/>
  <c r="BG8" i="6"/>
  <c r="BF8" i="6"/>
  <c r="BE8" i="6"/>
  <c r="BD8" i="6"/>
  <c r="BC8" i="6"/>
  <c r="BB8" i="6"/>
  <c r="BA8" i="6"/>
  <c r="AZ8" i="6"/>
  <c r="AY8" i="6"/>
  <c r="AX8" i="6"/>
  <c r="AW8" i="6"/>
  <c r="AV8" i="6"/>
  <c r="AU8" i="6"/>
  <c r="AT8" i="6"/>
  <c r="AS8" i="6"/>
  <c r="AR8" i="6"/>
  <c r="AQ8" i="6"/>
  <c r="AP8" i="6"/>
  <c r="AO8" i="6"/>
  <c r="AN8" i="6"/>
  <c r="AM8" i="6"/>
  <c r="AL8" i="6"/>
  <c r="AK8" i="6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R8" i="6"/>
  <c r="P8" i="6"/>
  <c r="G8" i="6"/>
  <c r="F8" i="6"/>
  <c r="D8" i="6"/>
  <c r="AG33" i="5"/>
  <c r="AE33" i="5"/>
  <c r="Y33" i="5"/>
  <c r="W33" i="5"/>
  <c r="Q33" i="5"/>
  <c r="O33" i="5"/>
  <c r="I33" i="5"/>
  <c r="H33" i="5"/>
  <c r="G33" i="5"/>
  <c r="F33" i="5"/>
  <c r="E33" i="5"/>
  <c r="W28" i="5"/>
  <c r="I28" i="5"/>
  <c r="H28" i="5"/>
  <c r="G28" i="5"/>
  <c r="F28" i="5"/>
  <c r="E28" i="5"/>
  <c r="AG25" i="5"/>
  <c r="Y25" i="5"/>
  <c r="O25" i="5"/>
  <c r="I25" i="5"/>
  <c r="H25" i="5"/>
  <c r="G25" i="5"/>
  <c r="F25" i="5"/>
  <c r="E25" i="5"/>
  <c r="AE18" i="5"/>
  <c r="W18" i="5"/>
  <c r="Q18" i="5"/>
  <c r="O18" i="5"/>
  <c r="H18" i="5"/>
  <c r="F18" i="5"/>
  <c r="E18" i="5"/>
  <c r="E14" i="5"/>
  <c r="I12" i="5"/>
  <c r="H12" i="5"/>
  <c r="A12" i="5"/>
  <c r="A13" i="5" s="1"/>
  <c r="AG8" i="5"/>
  <c r="Y8" i="5"/>
  <c r="Q8" i="5"/>
  <c r="I8" i="5"/>
  <c r="H8" i="5"/>
  <c r="G8" i="5"/>
  <c r="F8" i="5"/>
  <c r="E8" i="5"/>
  <c r="D99" i="4"/>
  <c r="AE96" i="4"/>
  <c r="W96" i="4"/>
  <c r="O96" i="4"/>
  <c r="H96" i="4"/>
  <c r="G96" i="4"/>
  <c r="F96" i="4"/>
  <c r="E96" i="4"/>
  <c r="AE89" i="4"/>
  <c r="W89" i="4"/>
  <c r="O89" i="4"/>
  <c r="I89" i="4"/>
  <c r="H89" i="4"/>
  <c r="G89" i="4"/>
  <c r="F89" i="4"/>
  <c r="E89" i="4"/>
  <c r="AE77" i="4"/>
  <c r="W77" i="4"/>
  <c r="O77" i="4"/>
  <c r="H77" i="4"/>
  <c r="G77" i="4"/>
  <c r="F77" i="4"/>
  <c r="E77" i="4"/>
  <c r="AE70" i="4"/>
  <c r="W70" i="4"/>
  <c r="O70" i="4"/>
  <c r="I70" i="4"/>
  <c r="H70" i="4"/>
  <c r="G70" i="4"/>
  <c r="F70" i="4"/>
  <c r="E70" i="4"/>
  <c r="AE64" i="4"/>
  <c r="W64" i="4"/>
  <c r="O64" i="4"/>
  <c r="H64" i="4"/>
  <c r="G64" i="4"/>
  <c r="F64" i="4"/>
  <c r="E64" i="4"/>
  <c r="AE58" i="4"/>
  <c r="W58" i="4"/>
  <c r="O58" i="4"/>
  <c r="H58" i="4"/>
  <c r="G58" i="4"/>
  <c r="F58" i="4"/>
  <c r="E58" i="4"/>
  <c r="AE51" i="4"/>
  <c r="W51" i="4"/>
  <c r="O51" i="4"/>
  <c r="I51" i="4"/>
  <c r="H51" i="4"/>
  <c r="G51" i="4"/>
  <c r="F51" i="4"/>
  <c r="E51" i="4"/>
  <c r="AE46" i="4"/>
  <c r="W46" i="4"/>
  <c r="O46" i="4"/>
  <c r="H46" i="4"/>
  <c r="G46" i="4"/>
  <c r="F46" i="4"/>
  <c r="E46" i="4"/>
  <c r="AE34" i="4"/>
  <c r="W34" i="4"/>
  <c r="O34" i="4"/>
  <c r="I34" i="4"/>
  <c r="H34" i="4"/>
  <c r="G34" i="4"/>
  <c r="F34" i="4"/>
  <c r="E34" i="4"/>
  <c r="G27" i="4"/>
  <c r="F27" i="4"/>
  <c r="E27" i="4"/>
  <c r="AE19" i="4"/>
  <c r="W19" i="4"/>
  <c r="O19" i="4"/>
  <c r="H19" i="4"/>
  <c r="G19" i="4"/>
  <c r="F19" i="4"/>
  <c r="E19" i="4"/>
  <c r="O16" i="4"/>
  <c r="H16" i="4"/>
  <c r="G16" i="4"/>
  <c r="F16" i="4"/>
  <c r="E16" i="4"/>
  <c r="AE10" i="4"/>
  <c r="W10" i="4"/>
  <c r="O10" i="4"/>
  <c r="I10" i="4"/>
  <c r="H10" i="4"/>
  <c r="G10" i="4"/>
  <c r="F10" i="4"/>
  <c r="E10" i="4"/>
  <c r="AE8" i="4"/>
  <c r="W8" i="4"/>
  <c r="O8" i="4"/>
  <c r="H8" i="4"/>
  <c r="G8" i="4"/>
  <c r="F8" i="4"/>
  <c r="E8" i="4"/>
  <c r="AC48" i="3"/>
  <c r="U48" i="3"/>
  <c r="E48" i="3"/>
  <c r="E44" i="3"/>
  <c r="I35" i="3"/>
  <c r="H35" i="3"/>
  <c r="G35" i="3"/>
  <c r="F35" i="3"/>
  <c r="E35" i="3"/>
  <c r="AC27" i="3"/>
  <c r="U27" i="3"/>
  <c r="M27" i="3"/>
  <c r="H27" i="3"/>
  <c r="F27" i="3"/>
  <c r="E27" i="3"/>
  <c r="AC23" i="3"/>
  <c r="U23" i="3"/>
  <c r="M23" i="3"/>
  <c r="I23" i="3"/>
  <c r="G23" i="3"/>
  <c r="F23" i="3"/>
  <c r="AC11" i="3"/>
  <c r="U11" i="3"/>
  <c r="M11" i="3"/>
  <c r="H11" i="3"/>
  <c r="G11" i="3"/>
  <c r="F11" i="3"/>
  <c r="E11" i="3"/>
  <c r="U8" i="3"/>
  <c r="T8" i="3"/>
  <c r="M8" i="3"/>
  <c r="L8" i="3"/>
  <c r="I8" i="3"/>
  <c r="H8" i="3"/>
  <c r="G8" i="3"/>
  <c r="F8" i="3"/>
  <c r="E8" i="3"/>
  <c r="AG167" i="2"/>
  <c r="AE167" i="2"/>
  <c r="Y167" i="2"/>
  <c r="W167" i="2"/>
  <c r="Q167" i="2"/>
  <c r="O167" i="2"/>
  <c r="I167" i="2"/>
  <c r="H167" i="2"/>
  <c r="G167" i="2"/>
  <c r="F167" i="2"/>
  <c r="E167" i="2"/>
  <c r="W162" i="2"/>
  <c r="I162" i="2"/>
  <c r="H162" i="2"/>
  <c r="G162" i="2"/>
  <c r="F162" i="2"/>
  <c r="E162" i="2"/>
  <c r="AG159" i="2"/>
  <c r="Y159" i="2"/>
  <c r="O159" i="2"/>
  <c r="I159" i="2"/>
  <c r="H159" i="2"/>
  <c r="G159" i="2"/>
  <c r="F159" i="2"/>
  <c r="E159" i="2"/>
  <c r="AE152" i="2"/>
  <c r="W152" i="2"/>
  <c r="Q152" i="2"/>
  <c r="O152" i="2"/>
  <c r="H152" i="2"/>
  <c r="F152" i="2"/>
  <c r="E152" i="2"/>
  <c r="E148" i="2"/>
  <c r="I146" i="2"/>
  <c r="H146" i="2"/>
  <c r="AG142" i="2"/>
  <c r="Y142" i="2"/>
  <c r="Q142" i="2"/>
  <c r="I142" i="2"/>
  <c r="H142" i="2"/>
  <c r="G142" i="2"/>
  <c r="F142" i="2"/>
  <c r="E142" i="2"/>
  <c r="AE140" i="2"/>
  <c r="W140" i="2"/>
  <c r="O140" i="2"/>
  <c r="H140" i="2"/>
  <c r="G140" i="2"/>
  <c r="F140" i="2"/>
  <c r="E140" i="2"/>
  <c r="AE133" i="2"/>
  <c r="W133" i="2"/>
  <c r="O133" i="2"/>
  <c r="I133" i="2"/>
  <c r="H133" i="2"/>
  <c r="G133" i="2"/>
  <c r="F133" i="2"/>
  <c r="E133" i="2"/>
  <c r="AE121" i="2"/>
  <c r="W121" i="2"/>
  <c r="O121" i="2"/>
  <c r="H121" i="2"/>
  <c r="G121" i="2"/>
  <c r="F121" i="2"/>
  <c r="E121" i="2"/>
  <c r="AE114" i="2"/>
  <c r="W114" i="2"/>
  <c r="O114" i="2"/>
  <c r="I114" i="2"/>
  <c r="H114" i="2"/>
  <c r="G114" i="2"/>
  <c r="F114" i="2"/>
  <c r="E114" i="2"/>
  <c r="AE108" i="2"/>
  <c r="W108" i="2"/>
  <c r="O108" i="2"/>
  <c r="H108" i="2"/>
  <c r="G108" i="2"/>
  <c r="F108" i="2"/>
  <c r="E108" i="2"/>
  <c r="AE102" i="2"/>
  <c r="W102" i="2"/>
  <c r="O102" i="2"/>
  <c r="H102" i="2"/>
  <c r="G102" i="2"/>
  <c r="F102" i="2"/>
  <c r="E102" i="2"/>
  <c r="AE95" i="2"/>
  <c r="W95" i="2"/>
  <c r="O95" i="2"/>
  <c r="I95" i="2"/>
  <c r="H95" i="2"/>
  <c r="G95" i="2"/>
  <c r="F95" i="2"/>
  <c r="E95" i="2"/>
  <c r="AE90" i="2"/>
  <c r="W90" i="2"/>
  <c r="O90" i="2"/>
  <c r="H90" i="2"/>
  <c r="G90" i="2"/>
  <c r="F90" i="2"/>
  <c r="E90" i="2"/>
  <c r="AE78" i="2"/>
  <c r="W78" i="2"/>
  <c r="O78" i="2"/>
  <c r="I78" i="2"/>
  <c r="H78" i="2"/>
  <c r="G78" i="2"/>
  <c r="F78" i="2"/>
  <c r="E78" i="2"/>
  <c r="G71" i="2"/>
  <c r="F71" i="2"/>
  <c r="E71" i="2"/>
  <c r="AE63" i="2"/>
  <c r="W63" i="2"/>
  <c r="O63" i="2"/>
  <c r="H63" i="2"/>
  <c r="G63" i="2"/>
  <c r="F63" i="2"/>
  <c r="E63" i="2"/>
  <c r="O60" i="2"/>
  <c r="H60" i="2"/>
  <c r="G60" i="2"/>
  <c r="F60" i="2"/>
  <c r="E60" i="2"/>
  <c r="AE54" i="2"/>
  <c r="W54" i="2"/>
  <c r="O54" i="2"/>
  <c r="I54" i="2"/>
  <c r="H54" i="2"/>
  <c r="G54" i="2"/>
  <c r="F54" i="2"/>
  <c r="E54" i="2"/>
  <c r="AE52" i="2"/>
  <c r="W52" i="2"/>
  <c r="O52" i="2"/>
  <c r="H52" i="2"/>
  <c r="G52" i="2"/>
  <c r="F52" i="2"/>
  <c r="E52" i="2"/>
  <c r="AC49" i="2"/>
  <c r="U49" i="2"/>
  <c r="E49" i="2"/>
  <c r="E45" i="2"/>
  <c r="I36" i="2"/>
  <c r="H36" i="2"/>
  <c r="G36" i="2"/>
  <c r="F36" i="2"/>
  <c r="E36" i="2"/>
  <c r="AC28" i="2"/>
  <c r="U28" i="2"/>
  <c r="M28" i="2"/>
  <c r="H28" i="2"/>
  <c r="F28" i="2"/>
  <c r="E28" i="2"/>
  <c r="AC24" i="2"/>
  <c r="U24" i="2"/>
  <c r="M24" i="2"/>
  <c r="I24" i="2"/>
  <c r="G24" i="2"/>
  <c r="F24" i="2"/>
  <c r="AC12" i="2"/>
  <c r="U12" i="2"/>
  <c r="M12" i="2"/>
  <c r="H12" i="2"/>
  <c r="G12" i="2"/>
  <c r="F12" i="2"/>
  <c r="E12" i="2"/>
  <c r="U9" i="2"/>
  <c r="T9" i="2"/>
  <c r="M9" i="2"/>
  <c r="L9" i="2"/>
  <c r="I9" i="2"/>
  <c r="H9" i="2"/>
  <c r="G9" i="2"/>
  <c r="F9" i="2"/>
  <c r="E9" i="2"/>
  <c r="AG8" i="2"/>
  <c r="AE8" i="2"/>
  <c r="AD8" i="2"/>
  <c r="AC8" i="2"/>
  <c r="AB8" i="2"/>
  <c r="Y8" i="2"/>
  <c r="W8" i="2"/>
  <c r="U8" i="2"/>
  <c r="T8" i="2"/>
  <c r="Q8" i="2"/>
  <c r="O8" i="2"/>
  <c r="M8" i="2"/>
  <c r="L8" i="2"/>
  <c r="I8" i="2"/>
  <c r="H8" i="2"/>
  <c r="G8" i="2"/>
  <c r="F8" i="2"/>
  <c r="E8" i="2"/>
  <c r="AI133" i="1"/>
  <c r="AH133" i="1"/>
  <c r="AG133" i="1"/>
  <c r="AF133" i="1"/>
  <c r="AE133" i="1"/>
  <c r="Y133" i="1"/>
  <c r="W133" i="1"/>
  <c r="Q133" i="1"/>
  <c r="O133" i="1"/>
  <c r="I133" i="1"/>
  <c r="G133" i="1"/>
  <c r="AI130" i="1"/>
  <c r="AH130" i="1"/>
  <c r="AG130" i="1"/>
  <c r="AF130" i="1"/>
  <c r="AE130" i="1"/>
  <c r="O130" i="1"/>
  <c r="AI127" i="1"/>
  <c r="AH127" i="1"/>
  <c r="AG127" i="1"/>
  <c r="AF127" i="1"/>
  <c r="AE127" i="1"/>
  <c r="Y127" i="1"/>
  <c r="Q127" i="1"/>
  <c r="G127" i="1"/>
  <c r="AH121" i="1"/>
  <c r="AF121" i="1"/>
  <c r="AE121" i="1"/>
  <c r="W121" i="1"/>
  <c r="O121" i="1"/>
  <c r="I121" i="1"/>
  <c r="G121" i="1"/>
  <c r="AE119" i="1"/>
  <c r="AI117" i="1"/>
  <c r="AH117" i="1"/>
  <c r="AF117" i="1"/>
  <c r="AE117" i="1"/>
  <c r="AI116" i="1"/>
  <c r="AH116" i="1"/>
  <c r="AI112" i="1"/>
  <c r="AH112" i="1"/>
  <c r="AG112" i="1"/>
  <c r="AF112" i="1"/>
  <c r="AE112" i="1"/>
  <c r="Y112" i="1"/>
  <c r="Q112" i="1"/>
  <c r="I112" i="1"/>
  <c r="AH110" i="1"/>
  <c r="AG110" i="1"/>
  <c r="AF110" i="1"/>
  <c r="AE110" i="1"/>
  <c r="W110" i="1"/>
  <c r="O110" i="1"/>
  <c r="G110" i="1"/>
  <c r="AI106" i="1"/>
  <c r="AH106" i="1"/>
  <c r="AG106" i="1"/>
  <c r="AF106" i="1"/>
  <c r="AE106" i="1"/>
  <c r="W106" i="1"/>
  <c r="O106" i="1"/>
  <c r="G106" i="1"/>
  <c r="AH98" i="1"/>
  <c r="AG98" i="1"/>
  <c r="AF98" i="1"/>
  <c r="AE98" i="1"/>
  <c r="W98" i="1"/>
  <c r="O98" i="1"/>
  <c r="G98" i="1"/>
  <c r="AI92" i="1"/>
  <c r="AH92" i="1"/>
  <c r="AG92" i="1"/>
  <c r="AF92" i="1"/>
  <c r="AE92" i="1"/>
  <c r="W92" i="1"/>
  <c r="O92" i="1"/>
  <c r="G92" i="1"/>
  <c r="AH87" i="1"/>
  <c r="AG87" i="1"/>
  <c r="AF87" i="1"/>
  <c r="AE87" i="1"/>
  <c r="W87" i="1"/>
  <c r="O87" i="1"/>
  <c r="G87" i="1"/>
  <c r="AH83" i="1"/>
  <c r="AG83" i="1"/>
  <c r="AF83" i="1"/>
  <c r="AE83" i="1"/>
  <c r="W83" i="1"/>
  <c r="O83" i="1"/>
  <c r="G83" i="1"/>
  <c r="AI79" i="1"/>
  <c r="AH79" i="1"/>
  <c r="AG79" i="1"/>
  <c r="AF79" i="1"/>
  <c r="AE79" i="1"/>
  <c r="W79" i="1"/>
  <c r="O79" i="1"/>
  <c r="G79" i="1"/>
  <c r="AH77" i="1"/>
  <c r="AG77" i="1"/>
  <c r="AF77" i="1"/>
  <c r="AE77" i="1"/>
  <c r="W77" i="1"/>
  <c r="O77" i="1"/>
  <c r="G77" i="1"/>
  <c r="AI71" i="1"/>
  <c r="AH71" i="1"/>
  <c r="AG71" i="1"/>
  <c r="AF71" i="1"/>
  <c r="AE71" i="1"/>
  <c r="W71" i="1"/>
  <c r="O71" i="1"/>
  <c r="G71" i="1"/>
  <c r="AG66" i="1"/>
  <c r="AF66" i="1"/>
  <c r="AE66" i="1"/>
  <c r="AH60" i="1"/>
  <c r="AG60" i="1"/>
  <c r="AF60" i="1"/>
  <c r="AE60" i="1"/>
  <c r="W60" i="1"/>
  <c r="O60" i="1"/>
  <c r="G60" i="1"/>
  <c r="AH57" i="1"/>
  <c r="AG57" i="1"/>
  <c r="AF57" i="1"/>
  <c r="AE57" i="1"/>
  <c r="G57" i="1"/>
  <c r="AI54" i="1"/>
  <c r="AH54" i="1"/>
  <c r="AG54" i="1"/>
  <c r="AF54" i="1"/>
  <c r="AE54" i="1"/>
  <c r="W54" i="1"/>
  <c r="O54" i="1"/>
  <c r="G54" i="1"/>
  <c r="AH52" i="1"/>
  <c r="AG52" i="1"/>
  <c r="AF52" i="1"/>
  <c r="AE52" i="1"/>
  <c r="W52" i="1"/>
  <c r="O52" i="1"/>
  <c r="G52" i="1"/>
  <c r="AE49" i="1"/>
  <c r="U49" i="1"/>
  <c r="M49" i="1"/>
  <c r="AE45" i="1"/>
  <c r="AI36" i="1"/>
  <c r="AH36" i="1"/>
  <c r="AG36" i="1"/>
  <c r="AF36" i="1"/>
  <c r="AE36" i="1"/>
  <c r="AH28" i="1"/>
  <c r="AF28" i="1"/>
  <c r="AE28" i="1"/>
  <c r="U28" i="1"/>
  <c r="M28" i="1"/>
  <c r="E28" i="1"/>
  <c r="AI24" i="1"/>
  <c r="AG24" i="1"/>
  <c r="AF24" i="1"/>
  <c r="U24" i="1"/>
  <c r="M24" i="1"/>
  <c r="E24" i="1"/>
  <c r="AH12" i="1"/>
  <c r="AG12" i="1"/>
  <c r="AF12" i="1"/>
  <c r="AE12" i="1"/>
  <c r="U12" i="1"/>
  <c r="M12" i="1"/>
  <c r="E12" i="1"/>
  <c r="AI9" i="1"/>
  <c r="AH9" i="1"/>
  <c r="AG9" i="1"/>
  <c r="AF9" i="1"/>
  <c r="AE9" i="1"/>
  <c r="M9" i="1"/>
  <c r="L9" i="1"/>
  <c r="E9" i="1"/>
  <c r="D9" i="1"/>
  <c r="AI8" i="1"/>
  <c r="AH8" i="1"/>
  <c r="AG8" i="1"/>
  <c r="AF8" i="1"/>
  <c r="AE8" i="1"/>
  <c r="Y8" i="1"/>
  <c r="W8" i="1"/>
  <c r="V8" i="1"/>
  <c r="U8" i="1"/>
  <c r="T8" i="1"/>
  <c r="Q8" i="1"/>
  <c r="O8" i="1"/>
  <c r="M8" i="1"/>
  <c r="L8" i="1"/>
  <c r="I8" i="1"/>
  <c r="G8" i="1"/>
  <c r="E8" i="1"/>
  <c r="D8" i="1"/>
  <c r="EP8" i="6" l="1"/>
  <c r="E8" i="6"/>
  <c r="O8" i="6"/>
  <c r="EJ8" i="6"/>
</calcChain>
</file>

<file path=xl/sharedStrings.xml><?xml version="1.0" encoding="utf-8"?>
<sst xmlns="http://schemas.openxmlformats.org/spreadsheetml/2006/main" count="2315" uniqueCount="570">
  <si>
    <t xml:space="preserve">  </t>
  </si>
  <si>
    <t>TÍNH ĐẾN THỜI ĐIỂM THÁNG 3 NĂM 2018, NĂM HỌC 2017-2018</t>
  </si>
  <si>
    <t>Do tính báo cáo rất khẩn để phục vụ cho đoàn kiểm tra của Sở gió dục và UBND tỉnh Kiên Giang</t>
  </si>
  <si>
    <t>Lãnh đạo đề nghị phải hoàn thành nhâp online trong buổi sáng ngày 27/03/2018</t>
  </si>
  <si>
    <t>STT</t>
  </si>
  <si>
    <t>Tên trường,  Tên điểm trường (1) kể cả điểm không còn dạy</t>
  </si>
  <si>
    <t>Địa chỉ: Ấp, Xã</t>
  </si>
  <si>
    <t>Nếu giải thể, điền năm</t>
  </si>
  <si>
    <t>Diện tích, tính bằng mét vuông</t>
  </si>
  <si>
    <t>Số phòng</t>
  </si>
  <si>
    <t xml:space="preserve">                                      Chia ra số phòng</t>
  </si>
  <si>
    <t>Đã có quyền SDĐ nhập x, chưa bỏ trống</t>
  </si>
  <si>
    <r>
      <t xml:space="preserve">Khoảng cách từ điểm chính đến điểm lẻ </t>
    </r>
    <r>
      <rPr>
        <sz val="10"/>
        <color rgb="FFFF0000"/>
        <rFont val="Times New Roman"/>
        <family val="1"/>
        <charset val="163"/>
      </rPr>
      <t xml:space="preserve">(km)  </t>
    </r>
    <r>
      <rPr>
        <i/>
        <sz val="10"/>
        <rFont val="Times New Roman"/>
        <family val="1"/>
        <charset val="163"/>
      </rPr>
      <t>(2) ngăn cách dấy phẩy</t>
    </r>
  </si>
  <si>
    <t>SỐ LỚP</t>
  </si>
  <si>
    <t>SỐ HỌC SINH</t>
  </si>
  <si>
    <t>SỐ GIÁO VIÊN</t>
  </si>
  <si>
    <t>Kiên cố</t>
  </si>
  <si>
    <t>Cấp 4</t>
  </si>
  <si>
    <t>Tạm</t>
  </si>
  <si>
    <t>Nhà trẻ</t>
  </si>
  <si>
    <t>Mẫu giáo</t>
  </si>
  <si>
    <t>Mầm non</t>
  </si>
  <si>
    <t>Tiểu học</t>
  </si>
  <si>
    <t>PTCS</t>
  </si>
  <si>
    <t>THCS</t>
  </si>
  <si>
    <t>Cấp 2+3</t>
  </si>
  <si>
    <t>THPT</t>
  </si>
  <si>
    <t>MG Thị Trấn</t>
  </si>
  <si>
    <t xml:space="preserve">      1. Điểm Vĩnh Đông 2 (tập trung)</t>
  </si>
  <si>
    <t>Khu phố Vĩnh Đông 2 - Thị Trấn Vĩnh Thuận</t>
  </si>
  <si>
    <t>x</t>
  </si>
  <si>
    <t xml:space="preserve">      2. Điểm Vĩnh Phước 2</t>
  </si>
  <si>
    <t>Khu phố Vĩnh Phước 2 - Thị Trấn Vĩnh Thuận</t>
  </si>
  <si>
    <t>MG Vĩnh Thuận</t>
  </si>
  <si>
    <t xml:space="preserve">      1. Điểm Vàm kênh 3 (Tập trung)</t>
  </si>
  <si>
    <t>ấp Vĩnh Trinh, xã Vĩnh Thuận</t>
  </si>
  <si>
    <t xml:space="preserve">      2. Điểm 3000 kênh 3</t>
  </si>
  <si>
    <t>ấp Kênh 3, xã Vĩnh Thuận</t>
  </si>
  <si>
    <t xml:space="preserve">      3. Điểm 6000 kênh 3</t>
  </si>
  <si>
    <t xml:space="preserve">      4. Điểm Vàm kênh 14</t>
  </si>
  <si>
    <t xml:space="preserve">      5. Điểm 2000 kênh 14</t>
  </si>
  <si>
    <t>ấp Kênh 14, xã Vĩnh Thuận</t>
  </si>
  <si>
    <t xml:space="preserve">      6. Điểm 5000 kênh 14</t>
  </si>
  <si>
    <t xml:space="preserve">      7. Điểm 6000 kênh Đòn Dong</t>
  </si>
  <si>
    <t>ấp Đòn Dông, xã Vĩnh Thuận</t>
  </si>
  <si>
    <t xml:space="preserve">      8. Điểm Đập Đá </t>
  </si>
  <si>
    <t>ấp Bờ Xáng, xã Vĩnh Thuận</t>
  </si>
  <si>
    <t xml:space="preserve">      9. Điểm 3000 kênh 9</t>
  </si>
  <si>
    <t>ấp Kênh 9, xã Vĩnh Thuận</t>
  </si>
  <si>
    <t xml:space="preserve">     10. Điểm 2000 kênh 11</t>
  </si>
  <si>
    <t>ấp Kênh 11, xã Vĩnh Thuận</t>
  </si>
  <si>
    <t xml:space="preserve">     11. Điểm 6000 kênh 13</t>
  </si>
  <si>
    <t>ấp Kênh 13</t>
  </si>
  <si>
    <t>Mẫu giáo Phong Đông</t>
  </si>
  <si>
    <t xml:space="preserve">     1. Điểm Vĩnh Thạnh (Tập trung)</t>
  </si>
  <si>
    <t>ấp Vĩnh Thạnh, Xã Phong Đông</t>
  </si>
  <si>
    <t xml:space="preserve">     2. Điểm Chợ Vàm</t>
  </si>
  <si>
    <t>ấp Thạnh Đông, Xã Phong Đông</t>
  </si>
  <si>
    <t>Mượn TH&amp;THCS</t>
  </si>
  <si>
    <t xml:space="preserve">     3. Điểm Cái Nhum 2</t>
  </si>
  <si>
    <t>ấp Cái Nhum, Xã Phong Đông</t>
  </si>
  <si>
    <t>Mẫu giáo Tân Thuận</t>
  </si>
  <si>
    <t xml:space="preserve"> </t>
  </si>
  <si>
    <t xml:space="preserve">     1. Điểm 4000 kênh 1 (Tập trung)</t>
  </si>
  <si>
    <t>Ấp kênh 1A, xã tân Thuận</t>
  </si>
  <si>
    <t xml:space="preserve">     2. Điểm 8000 kênh 1</t>
  </si>
  <si>
    <t>Ấp kênh 1, xã tân Thuận</t>
  </si>
  <si>
    <t>Mượn tiểu học</t>
  </si>
  <si>
    <t xml:space="preserve">     3. Điểm Ngã sáu</t>
  </si>
  <si>
    <t>Ấp Thắng lợi, xã Tân Thuận</t>
  </si>
  <si>
    <t xml:space="preserve">     4. Điểm Vĩnh lộc</t>
  </si>
  <si>
    <t>Ấp Vĩnh lộc, xã Tân Thuận</t>
  </si>
  <si>
    <t xml:space="preserve">     5. ĐIểm 2000 kênh 2</t>
  </si>
  <si>
    <t>Ấp kênh 2, xã Tân Thuận</t>
  </si>
  <si>
    <t xml:space="preserve">     6. Điểm 6000 kênh 2</t>
  </si>
  <si>
    <t>Ấp kênh 2A, xã Tân Thuận</t>
  </si>
  <si>
    <t xml:space="preserve">     7. Điểm Lò rèn</t>
  </si>
  <si>
    <t>Ấp Lò rèn, xã Tân Thuận</t>
  </si>
  <si>
    <t>Mẫu giáo Vĩnh Phong</t>
  </si>
  <si>
    <t xml:space="preserve">      1. Điểm Tập trung</t>
  </si>
  <si>
    <t>ấp Ruộng sạ 1, xã Vĩnh phong</t>
  </si>
  <si>
    <t xml:space="preserve">      2. Điểm Cạnh đền 2</t>
  </si>
  <si>
    <t>ấp Cạnh đền 2, xã Vĩnh phong</t>
  </si>
  <si>
    <t xml:space="preserve">      3. Điểm Vĩnh phong 3   </t>
  </si>
  <si>
    <t>ấp Vĩnh tây 1, xã Vĩnh phong</t>
  </si>
  <si>
    <t xml:space="preserve">      4. Điểm Đập đá</t>
  </si>
  <si>
    <t>ấp Đập đá 1, xã Vĩnh phong</t>
  </si>
  <si>
    <t>Mẫu giáo Vĩnh Bình Bắc</t>
  </si>
  <si>
    <t xml:space="preserve">     1. Điểm Tạp trung</t>
  </si>
  <si>
    <t>Ấp Hiệp Hòa, xã Vĩnh Bình Bắc</t>
  </si>
  <si>
    <t xml:space="preserve">     2. Điểm Vĩnh Bình Bắc 2</t>
  </si>
  <si>
    <t>Ấp Ba Đình, xã Vĩnh Bình Bắc</t>
  </si>
  <si>
    <t xml:space="preserve">Mượn </t>
  </si>
  <si>
    <t xml:space="preserve">     3. Điểm Vĩnh Bình Bắc 4</t>
  </si>
  <si>
    <t>Ấp Hòa Thạnh, xã Vĩnh Bình Bắc</t>
  </si>
  <si>
    <t>Mẫu giáo Bình Minh</t>
  </si>
  <si>
    <t xml:space="preserve">    1. Điểm tập trung</t>
  </si>
  <si>
    <t>Ấp Bình Minh, xã Bình Minh, huyện Vĩnh Thuận</t>
  </si>
  <si>
    <t xml:space="preserve">    2. Điểm Bời Lời</t>
  </si>
  <si>
    <t>ấp Cái Nứa, xã Bình Minh, huyên</t>
  </si>
  <si>
    <t xml:space="preserve">    3. Điểm Ngã Sáu</t>
  </si>
  <si>
    <t>Mẫu giáo Vĩnh Bình Nam</t>
  </si>
  <si>
    <t>Ấp Bời Lời A, xã Vĩnh Bình Nam, huyện Vĩnh Thuận</t>
  </si>
  <si>
    <t xml:space="preserve">    2. Điểm Bình Thành</t>
  </si>
  <si>
    <t>Ấp Bình Phong, xã Vĩnh Bình Nam, huyện Vĩnh Thuận</t>
  </si>
  <si>
    <t>* Ghi chú:</t>
  </si>
  <si>
    <t>(1)</t>
  </si>
  <si>
    <t>Ghi tên từng trường, từng điểm trường và ghi số lớp, số học sinh, số giáo viên theo từng trường đã ghi</t>
  </si>
  <si>
    <t>(2)</t>
  </si>
  <si>
    <r>
      <t xml:space="preserve">Ghi khoảng cách từ điểm chính đến điểm lẻ cách nhau bao nhiêu km </t>
    </r>
    <r>
      <rPr>
        <i/>
        <sz val="12"/>
        <color rgb="FFFF0000"/>
        <rFont val="Times New Roman"/>
        <family val="1"/>
        <charset val="163"/>
      </rPr>
      <t>(ghi số km ở vị trí tên điểm lẻ)</t>
    </r>
  </si>
  <si>
    <t>* ví dụ:</t>
  </si>
  <si>
    <t>Tên trường,                                              Tên điểm trường     (1)</t>
  </si>
  <si>
    <r>
      <t xml:space="preserve">Khoảng cách từ điểm chính đến điểm lẻ </t>
    </r>
    <r>
      <rPr>
        <b/>
        <sz val="10"/>
        <color rgb="FFFF0000"/>
        <rFont val="Times New Roman"/>
        <family val="1"/>
        <charset val="163"/>
      </rPr>
      <t xml:space="preserve">(km)  </t>
    </r>
    <r>
      <rPr>
        <b/>
        <i/>
        <sz val="10"/>
        <color rgb="FF000000"/>
        <rFont val="Times New Roman"/>
        <family val="1"/>
        <charset val="163"/>
      </rPr>
      <t>(2)</t>
    </r>
  </si>
  <si>
    <t>Trường MN Hòn Tre</t>
  </si>
  <si>
    <t>Điểm TH An Sơn</t>
  </si>
  <si>
    <t>10 km</t>
  </si>
  <si>
    <t>Điểm TH Lại Sơn</t>
  </si>
  <si>
    <t>12 km</t>
  </si>
  <si>
    <t xml:space="preserve">DANH SÁCH TÊN TRƯỞNG, TÊN ĐIỂM TRƯỜNG, LỚP, HỌC SINH, GIÁO VIÊN </t>
  </si>
  <si>
    <t>Năm giải thể</t>
  </si>
  <si>
    <t>Cộng chung</t>
  </si>
  <si>
    <t xml:space="preserve">    3. Điểm Ngã Sáu</t>
  </si>
  <si>
    <t>TH Thị Trấn 1</t>
  </si>
  <si>
    <t xml:space="preserve">   1. Điểm Tập trung</t>
  </si>
  <si>
    <t>Khu phố Vĩnh Phước 2, Thị Trấn</t>
  </si>
  <si>
    <t>TH Thị Trấn 2</t>
  </si>
  <si>
    <t xml:space="preserve">    1. Điểm Tập trung</t>
  </si>
  <si>
    <t>Ấp Vĩnh Đông 1, Thị Trấn Vĩnh Thuận</t>
  </si>
  <si>
    <t xml:space="preserve">    2. Điểm Ruộng Sạ</t>
  </si>
  <si>
    <t>X</t>
  </si>
  <si>
    <t xml:space="preserve">    3. Điểm Vĩnh Đông 1</t>
  </si>
  <si>
    <t xml:space="preserve">    4. Điểm Vĩnh Đông II B</t>
  </si>
  <si>
    <t>Ấp Vĩnh Đông 2, Thị Trấn Vĩnh Thuận</t>
  </si>
  <si>
    <t xml:space="preserve">    5. Điểm Bình Hòa</t>
  </si>
  <si>
    <t>Ấp Vĩnh Phước 2, Thị Trấn Vĩnh Thuận</t>
  </si>
  <si>
    <t>TH Vĩĩnh Phong 1</t>
  </si>
  <si>
    <t xml:space="preserve">    1. Điểm Tập trung </t>
  </si>
  <si>
    <t xml:space="preserve">Ấp Ruộng sạ 1, Xã Vĩnh Phong </t>
  </si>
  <si>
    <t xml:space="preserve">    2. Điểm Cạnh Đền </t>
  </si>
  <si>
    <t xml:space="preserve">Ấp Cạnh Đền, Xã Vĩnh Phong </t>
  </si>
  <si>
    <t>TH Vĩnh Phong 3</t>
  </si>
  <si>
    <t>Ấp Vĩnh Tây 1- Xã Vĩnh Phong</t>
  </si>
  <si>
    <t xml:space="preserve">    2. Điểm Liếp Ốc</t>
  </si>
  <si>
    <t>Ấp Vĩnh Tây 2- Xã Vĩnh Phong</t>
  </si>
  <si>
    <t xml:space="preserve">    3. Điểm Kênh 3</t>
  </si>
  <si>
    <t xml:space="preserve">    4. Điểm Hai Hãn</t>
  </si>
  <si>
    <t>Ấp Đập đá 1- Xã Vĩnh Phong</t>
  </si>
  <si>
    <t xml:space="preserve">    5. Điểm Đập đá</t>
  </si>
  <si>
    <t xml:space="preserve">    6. Điểm Kênh 4</t>
  </si>
  <si>
    <t xml:space="preserve">    7. Điểm Ranh Hạt</t>
  </si>
  <si>
    <t>Ấp Đập đá 2- Xã Vĩnh Phong</t>
  </si>
  <si>
    <t>TH Vĩnh Phong 4</t>
  </si>
  <si>
    <t xml:space="preserve">    1. Điểm Tập Trung</t>
  </si>
  <si>
    <t>Ấp Cạnh Đền 3, xã Vĩnh Phong</t>
  </si>
  <si>
    <t xml:space="preserve">    2. Điểm Căn Cứ</t>
  </si>
  <si>
    <t>Ấp Căn Cứ, Xã Vĩnh Phong</t>
  </si>
  <si>
    <r>
      <t xml:space="preserve">Khoảng cách từ điểm chính đến điểm lẻ </t>
    </r>
    <r>
      <rPr>
        <sz val="10"/>
        <color rgb="FFFF0000"/>
        <rFont val="Times New Roman"/>
        <family val="1"/>
        <charset val="163"/>
      </rPr>
      <t xml:space="preserve">(km)  </t>
    </r>
    <r>
      <rPr>
        <i/>
        <sz val="10"/>
        <rFont val="Times New Roman"/>
        <family val="1"/>
        <charset val="163"/>
      </rPr>
      <t>(2) ngăn cách dấy phẩy</t>
    </r>
  </si>
  <si>
    <r>
      <t xml:space="preserve">Khoảng cách từ điểm chính đến điểm lẻ </t>
    </r>
    <r>
      <rPr>
        <sz val="10"/>
        <color rgb="FFFF0000"/>
        <rFont val="Times New Roman"/>
        <family val="1"/>
        <charset val="163"/>
      </rPr>
      <t xml:space="preserve">(km)  </t>
    </r>
    <r>
      <rPr>
        <i/>
        <sz val="10"/>
        <rFont val="Times New Roman"/>
        <family val="1"/>
        <charset val="163"/>
      </rPr>
      <t>(2) ngăn cách dấy phẩy</t>
    </r>
  </si>
  <si>
    <t xml:space="preserve">    3. Điểm Kinh Cô 9</t>
  </si>
  <si>
    <t xml:space="preserve">    4. Điểm Liếp Vườn</t>
  </si>
  <si>
    <t>Ấp Thị Mỹ, xã Vĩnh Phong</t>
  </si>
  <si>
    <t xml:space="preserve">    5. Điểm Bờ Dừa</t>
  </si>
  <si>
    <t>Ấp Thị Mỹ xã Vĩnh Phong</t>
  </si>
  <si>
    <t xml:space="preserve">    6. Điểm Cạnh Đền 2</t>
  </si>
  <si>
    <t>Ấp Cạnh Đền 2 xã Vĩnh Phong</t>
  </si>
  <si>
    <t>TH Vĩnh Bình Bắc 1</t>
  </si>
  <si>
    <t xml:space="preserve">    2. Điểm Đồng Tranh</t>
  </si>
  <si>
    <t>Ấp Đồng Tranh, xã Vĩnh Bình Bắc</t>
  </si>
  <si>
    <t xml:space="preserve">    3. Điểm Ngã Tư</t>
  </si>
  <si>
    <t>Ấp Nước Chảy, xã Vĩnh Bình Bắc</t>
  </si>
  <si>
    <t xml:space="preserve">    4. Điểm Lộ Mới</t>
  </si>
  <si>
    <t>Ấp Bình Hòa, xã Vĩnh Bình Bắc</t>
  </si>
  <si>
    <t>TH Vĩnh Bình Bắc 2</t>
  </si>
  <si>
    <t xml:space="preserve">     1. Điểm Tập trung</t>
  </si>
  <si>
    <t xml:space="preserve">     2. Điểm Bờ Dừa</t>
  </si>
  <si>
    <t>Ấp Tân Bình, xã Vĩnh Bình Bắc</t>
  </si>
  <si>
    <t xml:space="preserve">     3. Điểm Nước Chảy 1</t>
  </si>
  <si>
    <t xml:space="preserve">     4. Điểm Nước Chảy 2</t>
  </si>
  <si>
    <t xml:space="preserve">     5. Điểm Nông Trường</t>
  </si>
  <si>
    <t xml:space="preserve">     6. Điểm Tân Bình</t>
  </si>
  <si>
    <t>TH Vĩnh Bình Bắc 3</t>
  </si>
  <si>
    <t xml:space="preserve">   1. Điểm tập trung</t>
  </si>
  <si>
    <t>Ấp Bình Minh, xã Vĩnh Bình Bắc</t>
  </si>
  <si>
    <t xml:space="preserve">   2. Điểm Kiểm Lâm</t>
  </si>
  <si>
    <t xml:space="preserve">   3. Điểm 10 Xom</t>
  </si>
  <si>
    <t>436.8</t>
  </si>
  <si>
    <t xml:space="preserve">   4. Điểm Ba Hớn</t>
  </si>
  <si>
    <t>TH Vĩnh Bình Bắc 4</t>
  </si>
  <si>
    <t xml:space="preserve">   1. Điểm Tập Trung </t>
  </si>
  <si>
    <t xml:space="preserve">   2. Điểm Lô A</t>
  </si>
  <si>
    <t xml:space="preserve">   3. Điểm Bình Hòa</t>
  </si>
  <si>
    <t xml:space="preserve">   4. Điểm Lô 8</t>
  </si>
  <si>
    <t xml:space="preserve">   5. Điểm Lô 12</t>
  </si>
  <si>
    <t xml:space="preserve">   6. Điểm Hàng Gòn</t>
  </si>
  <si>
    <t>TH Tân Thuận 2</t>
  </si>
  <si>
    <t xml:space="preserve">     1. Điểm Tập Trung</t>
  </si>
  <si>
    <t>Ấp Kinh IA, xã Tân Thuận</t>
  </si>
  <si>
    <t xml:space="preserve">     2. Điểm Kinh 500</t>
  </si>
  <si>
    <t xml:space="preserve">     3. Điểm Ngã Sáu</t>
  </si>
  <si>
    <t>Ấp Thắng Lợi, xã Tân Thuận</t>
  </si>
  <si>
    <t xml:space="preserve">     4. Điểm Kênh Xáng</t>
  </si>
  <si>
    <t xml:space="preserve">     5. Điểm Công Điền</t>
  </si>
  <si>
    <t>TH Tân Thuận 3</t>
  </si>
  <si>
    <t xml:space="preserve">    1. Điểm tập trung  </t>
  </si>
  <si>
    <t>Âp kinh 2A</t>
  </si>
  <si>
    <t xml:space="preserve">    2. Điểm vĩnh lộc </t>
  </si>
  <si>
    <t>Âp vĩnh lộc 2</t>
  </si>
  <si>
    <t xml:space="preserve">    3. Điểm 4000 kinh 2</t>
  </si>
  <si>
    <t>Ấp kinh 2</t>
  </si>
  <si>
    <t xml:space="preserve">    4. Điểm 6000 kinh 2</t>
  </si>
  <si>
    <t xml:space="preserve">    5. Điểm 2000 kinh 1</t>
  </si>
  <si>
    <t>Ấp vĩnh lộc 1</t>
  </si>
  <si>
    <t>TH Vĩnh Thuận 1</t>
  </si>
  <si>
    <t xml:space="preserve">    1. Điểm Tập Trung</t>
  </si>
  <si>
    <t>Ấp Vĩnh Trinh, xã Vĩnh Thuận</t>
  </si>
  <si>
    <t xml:space="preserve">    2. Điểm 4000 Kênh 3</t>
  </si>
  <si>
    <t>Ấp Kênh 3, xã Vĩnh Thuận</t>
  </si>
  <si>
    <t xml:space="preserve">    3. Điểm 6000 Kênh 3 (điểm mới)</t>
  </si>
  <si>
    <t xml:space="preserve">    4. Điểm 6000 Kênh 3 (điểm cũ)</t>
  </si>
  <si>
    <t xml:space="preserve">    5. Điểm Vàm 14</t>
  </si>
  <si>
    <t xml:space="preserve">    6. Điểm Đập Đá</t>
  </si>
  <si>
    <t>Ấp Bờ Xáng, xã Vĩnh Thuận</t>
  </si>
  <si>
    <t>TH Võ Văn Kiệt</t>
  </si>
  <si>
    <t xml:space="preserve">    3. Điểm Ngã Sáu</t>
  </si>
  <si>
    <t>Ấp 14,xã Vĩnh Thuận</t>
  </si>
  <si>
    <t xml:space="preserve">    2. Điểm 4.000 Kênh 14</t>
  </si>
  <si>
    <t xml:space="preserve">    3. Điểm 4.000 Kênh Đòn Dong</t>
  </si>
  <si>
    <t>Ấp Đòn Dong,xã Vĩnh Thuận</t>
  </si>
  <si>
    <t xml:space="preserve">   4. Điểm 6.000 Kênh Đòn Dong</t>
  </si>
  <si>
    <t xml:space="preserve">   5. Điểm 4.000 Kênh 11</t>
  </si>
  <si>
    <t>Ấp 11,xã Vĩnh Thuận</t>
  </si>
  <si>
    <t xml:space="preserve">   6. Điểm 4.000 Kênh 9</t>
  </si>
  <si>
    <t>Ấp Kênh 9,xã Vĩnh Thuận</t>
  </si>
  <si>
    <t xml:space="preserve">   7. Vàm Kênh 9</t>
  </si>
  <si>
    <t>Ấp Ranh Hạt,xã Vĩnh Thuận</t>
  </si>
  <si>
    <t xml:space="preserve">   8. Điểm 6.000 Kênh 13</t>
  </si>
  <si>
    <t>Ấp 13,Xã Vĩnh Thuận</t>
  </si>
  <si>
    <t xml:space="preserve">   9. Điểm 2.000 Kênh 9</t>
  </si>
  <si>
    <t xml:space="preserve">   10. Điểm 2.000 Kênh 11</t>
  </si>
  <si>
    <t xml:space="preserve">   11. Điểm 2.000 Kênh 13</t>
  </si>
  <si>
    <t>Ấp Bờ Xáng,xã Vĩnh Thuận</t>
  </si>
  <si>
    <t>TH Bình Minh</t>
  </si>
  <si>
    <t xml:space="preserve">   1. Điểm Tập Trung</t>
  </si>
  <si>
    <t>ấp Caí Nứa, xã Bình Minh</t>
  </si>
  <si>
    <t>ấp Cái Nứa, xã Bình Minh</t>
  </si>
  <si>
    <t xml:space="preserve">   3. Điểm Bình Minh</t>
  </si>
  <si>
    <t>ấp Bình Minh, xã Bình Minh</t>
  </si>
  <si>
    <t xml:space="preserve">   4. Điểm Vườn Xoài</t>
  </si>
  <si>
    <t>ấp Bời Lời B, xã Bình Minh</t>
  </si>
  <si>
    <t xml:space="preserve">   5. Điểm Bờ Sáng </t>
  </si>
  <si>
    <t xml:space="preserve">   6. Điểm Ngã Sáu </t>
  </si>
  <si>
    <t xml:space="preserve">    3. Điểm Hai Hãn</t>
  </si>
  <si>
    <t>TH Vĩnh Bình Nam 4</t>
  </si>
  <si>
    <t xml:space="preserve">    4. Điểm Đập đá</t>
  </si>
  <si>
    <t xml:space="preserve">    5. Điểm Kênh 4</t>
  </si>
  <si>
    <t xml:space="preserve">   Điểm Tập Trung </t>
  </si>
  <si>
    <t xml:space="preserve">Ấp Bờ Lời A xã Vĩnh Bình Nam </t>
  </si>
  <si>
    <t>THCS Vĩnh Thuận (Điểm chính)</t>
  </si>
  <si>
    <t xml:space="preserve">  1. Điểm Tập trung</t>
  </si>
  <si>
    <t xml:space="preserve">  2. Điểm 4000 kinh 11</t>
  </si>
  <si>
    <t>Ấp 11, xã Vĩnh Thuận</t>
  </si>
  <si>
    <t>THCS Vĩnh Phong 2</t>
  </si>
  <si>
    <t>Ấp đập đá 1, xã Vĩnh Phong</t>
  </si>
  <si>
    <t>THCS Thị Trấn</t>
  </si>
  <si>
    <t>Ấp Vĩnh Đông 1 - Thị Trấn Vĩnh Thuận</t>
  </si>
  <si>
    <t xml:space="preserve">TH&amp;THCS Vĩnh Bình Bắc </t>
  </si>
  <si>
    <t xml:space="preserve">Ấp Ba Đình , Xã Vĩnh Bình Bắc </t>
  </si>
  <si>
    <t xml:space="preserve">    1. Điểm Xẻo Gia 1</t>
  </si>
  <si>
    <t xml:space="preserve">    2. Điểm Xẻo Gia 2</t>
  </si>
  <si>
    <t xml:space="preserve">Ấp Xẻo Gia , Xã Vĩnh Bình Bắc </t>
  </si>
  <si>
    <t xml:space="preserve">    3. Điểm Xẻo Gia 3</t>
  </si>
  <si>
    <t>Trường THCS Vĩnh Bình Nam 1</t>
  </si>
  <si>
    <t>Ấp Bời Lời A, xã Vĩnh Bình Nam</t>
  </si>
  <si>
    <t>TH&amp;THCS Vĩnh Bình Nam</t>
  </si>
  <si>
    <t>Ấp Bình Phong, xã Vĩnh Bình Nam</t>
  </si>
  <si>
    <t xml:space="preserve">   1. Điểm TH&amp;THCS Vĩnh Bình Nam (chính)</t>
  </si>
  <si>
    <t xml:space="preserve">   2. Điểm Bình Hòa (TH điểm lẻ)</t>
  </si>
  <si>
    <t>Ấp Bình Thành, xã Vĩnh Bình Nam</t>
  </si>
  <si>
    <t xml:space="preserve">   3. Điểm Xẻo Gỗ (TH điểm lẻ)</t>
  </si>
  <si>
    <t xml:space="preserve">   4. Điểm Thanh Bình (TH điểm lẻ)</t>
  </si>
  <si>
    <t>Ấp Thanh Bình, xã Vĩnh Bình Nam</t>
  </si>
  <si>
    <t xml:space="preserve">   5. Điểm Cây Da 2 (TH điểm lẻ)</t>
  </si>
  <si>
    <t>Ấp Hòa Thành, xã Vĩnh Bình Nam</t>
  </si>
  <si>
    <t xml:space="preserve">   6. Điểm Tân Thành (TH điểm lẻ)</t>
  </si>
  <si>
    <t>THCS Tân Thuận 2</t>
  </si>
  <si>
    <t>Ấp kênh 1A, xã Tân Thuận</t>
  </si>
  <si>
    <t xml:space="preserve">   2. Điểm 2500 kênh 2</t>
  </si>
  <si>
    <t>TH&amp;THCS Tân Thuận 1</t>
  </si>
  <si>
    <t xml:space="preserve">Ấp Kênh 1, xã Tân Thuận </t>
  </si>
  <si>
    <t xml:space="preserve">   2. Điểm 6000 Lò Rèn</t>
  </si>
  <si>
    <t xml:space="preserve">Ấp Lò Rèn, xã Tân Thuận </t>
  </si>
  <si>
    <t xml:space="preserve">   3. Điểm 5000 Kênh 1</t>
  </si>
  <si>
    <t xml:space="preserve">   4. Điểm 5000 Lò Rèn</t>
  </si>
  <si>
    <t>TH&amp;THCS Phong Đông</t>
  </si>
  <si>
    <t xml:space="preserve">    4. Điểm Vàm 14</t>
  </si>
  <si>
    <t xml:space="preserve">    5. Điểm Đập Đá</t>
  </si>
  <si>
    <t>Ấp Thạnh Đông, xã Phong Đông</t>
  </si>
  <si>
    <t xml:space="preserve">  2. Điểm Chợ Vàm</t>
  </si>
  <si>
    <t xml:space="preserve">  3. Điểm Cái Nhum 1</t>
  </si>
  <si>
    <t>Ấp Cái Chanh, xã Phong Đông</t>
  </si>
  <si>
    <t xml:space="preserve">  4. Điểm Cái Nhum 2</t>
  </si>
  <si>
    <t>Ấp Cái Nhum, xã Phong Đông</t>
  </si>
  <si>
    <t xml:space="preserve">  5. Điểm Cái Nhum 3</t>
  </si>
  <si>
    <t xml:space="preserve">  6. Điểm Vĩnh Thạnh</t>
  </si>
  <si>
    <t>Ấp Vĩnh Thạnh, xã Phong Đông</t>
  </si>
  <si>
    <t xml:space="preserve">  7. Điểm So Le</t>
  </si>
  <si>
    <t>TH&amp;THCS Thị Trấn Vĩnh Thuận</t>
  </si>
  <si>
    <t>KP Vĩnh Phước 2, Thị Trấn Vĩnh Thuận, huyện Vĩnh Thuận, tỉnh Kiêng Giang</t>
  </si>
  <si>
    <t xml:space="preserve">   3. Điểm Ngã Sáu </t>
  </si>
  <si>
    <t xml:space="preserve">    1. Điểểm tập trung</t>
  </si>
  <si>
    <t xml:space="preserve">    2. Điểm Xẻo Gia 1</t>
  </si>
  <si>
    <t>THCS Vĩnh Bình Nam 1</t>
  </si>
  <si>
    <t xml:space="preserve">   1. Điểm TH&amp;THCS Vĩnh Bình Nam (chính)</t>
  </si>
  <si>
    <t xml:space="preserve">   2. Điểm Xẻo Gỗ (TH điểm lẻ)</t>
  </si>
  <si>
    <t xml:space="preserve">   3. Điểm Thanh Bình (TH điểm lẻ)</t>
  </si>
  <si>
    <t xml:space="preserve">   4. Điểm Cây Da 2 (TH điểm lẻ)</t>
  </si>
  <si>
    <t xml:space="preserve">   5. Điểm Tân Thành (TH điểm lẻ)</t>
  </si>
  <si>
    <t xml:space="preserve">  3. Điểm Cái Nhum 2</t>
  </si>
  <si>
    <t xml:space="preserve">  4. Điểm Cái Nhum 3</t>
  </si>
  <si>
    <t xml:space="preserve">  5. Điểm Vĩnh Thạnh</t>
  </si>
  <si>
    <t>,,,</t>
  </si>
  <si>
    <t>Giải thể</t>
  </si>
  <si>
    <t>điểm trường</t>
  </si>
  <si>
    <r>
      <t xml:space="preserve">Ghi khoảng cách từ điểm chính đến điểm lẻ cách nhau bao nhiêu km </t>
    </r>
    <r>
      <rPr>
        <i/>
        <sz val="12"/>
        <color rgb="FFFF0000"/>
        <rFont val="Times New Roman"/>
        <family val="1"/>
        <charset val="163"/>
      </rPr>
      <t>(ghi số km ở vị trí tên điểm lẻ)</t>
    </r>
  </si>
  <si>
    <r>
      <t xml:space="preserve">Khoảng cách từ điểm chính đến điểm lẻ </t>
    </r>
    <r>
      <rPr>
        <b/>
        <sz val="10"/>
        <color rgb="FFFF0000"/>
        <rFont val="Times New Roman"/>
        <family val="1"/>
        <charset val="163"/>
      </rPr>
      <t xml:space="preserve">(km)  </t>
    </r>
    <r>
      <rPr>
        <b/>
        <i/>
        <sz val="10"/>
        <color rgb="FF000000"/>
        <rFont val="Times New Roman"/>
        <family val="1"/>
        <charset val="163"/>
      </rPr>
      <t>(2)</t>
    </r>
  </si>
  <si>
    <t xml:space="preserve">DANH SÁCH TÊN TRƯỞNG, TÊN ĐIỂM, SỐ LỚP, HS, GV </t>
  </si>
  <si>
    <t>Tên trường,                                              Tên điểm trường</t>
  </si>
  <si>
    <t>Khoảng cách từ điểm chính đến điểm lẻ (km)</t>
  </si>
  <si>
    <r>
      <t xml:space="preserve">Khoảng cách từ điểm chính đến điểm lẻ </t>
    </r>
    <r>
      <rPr>
        <sz val="10"/>
        <color rgb="FFFF0000"/>
        <rFont val="Times New Roman"/>
        <family val="1"/>
        <charset val="163"/>
      </rPr>
      <t xml:space="preserve">(km)  </t>
    </r>
    <r>
      <rPr>
        <i/>
        <sz val="10"/>
        <rFont val="Times New Roman"/>
        <family val="1"/>
        <charset val="163"/>
      </rPr>
      <t>(2) ngăn cách dấy phẩy</t>
    </r>
  </si>
  <si>
    <t>Trường THCS Vĩnh Phong 2</t>
  </si>
  <si>
    <t>Trường THCS Thị Trấn</t>
  </si>
  <si>
    <t xml:space="preserve">Trường TH&amp;THCS Vĩnh Bình Bắc </t>
  </si>
  <si>
    <t>TH&amp;THCS Vĩnh Bình Nam (THCS)</t>
  </si>
  <si>
    <t xml:space="preserve">   1. Điểm TH&amp;THCS Vĩnh Bình Nam (chính)</t>
  </si>
  <si>
    <t xml:space="preserve">   1. Tập trung</t>
  </si>
  <si>
    <t xml:space="preserve">   2. 6000 Lò Rèn</t>
  </si>
  <si>
    <t xml:space="preserve">   3. 5000 Kênh 1</t>
  </si>
  <si>
    <t xml:space="preserve">   4. 5000 Lò Rèn</t>
  </si>
  <si>
    <t xml:space="preserve">  1. Tập trung</t>
  </si>
  <si>
    <t xml:space="preserve">  2. Chợ Vàm</t>
  </si>
  <si>
    <t xml:space="preserve">  3. Cái Nhum 1</t>
  </si>
  <si>
    <t xml:space="preserve">  4. Cái Nhum 2</t>
  </si>
  <si>
    <t xml:space="preserve">  5. Cái Nhum 3</t>
  </si>
  <si>
    <t xml:space="preserve">  6. Vĩnh Thạnh</t>
  </si>
  <si>
    <t xml:space="preserve">  7. So Le</t>
  </si>
  <si>
    <r>
      <t xml:space="preserve">Ghi khoảng cách từ điểm chính đến điểm lẻ cách nhau bao nhiêu km </t>
    </r>
    <r>
      <rPr>
        <i/>
        <sz val="12"/>
        <color rgb="FFFF0000"/>
        <rFont val="Times New Roman"/>
        <family val="1"/>
        <charset val="163"/>
      </rPr>
      <t>(ghi số km ở vị trí tên điểm lẻ)</t>
    </r>
  </si>
  <si>
    <r>
      <t xml:space="preserve">Khoảng cách từ điểm chính đến điểm lẻ </t>
    </r>
    <r>
      <rPr>
        <b/>
        <sz val="10"/>
        <color rgb="FFFF0000"/>
        <rFont val="Times New Roman"/>
        <family val="1"/>
        <charset val="163"/>
      </rPr>
      <t xml:space="preserve">(km)  </t>
    </r>
    <r>
      <rPr>
        <b/>
        <i/>
        <sz val="10"/>
        <color rgb="FF000000"/>
        <rFont val="Times New Roman"/>
        <family val="1"/>
        <charset val="163"/>
      </rPr>
      <t>(2)</t>
    </r>
  </si>
  <si>
    <t>UBND HUYỆN VĨNH THUẬN</t>
  </si>
  <si>
    <t>CỘNG HÒA XÃ HỘI CHỦ NGHĨA VIỆT NAM</t>
  </si>
  <si>
    <t>PHÒNG GIÁO DỤC VÀ ĐÀO TẠO</t>
  </si>
  <si>
    <t>Độc lập - Tự do - Hạnh phúc</t>
  </si>
  <si>
    <t>TỔNG HỢP HIỆN TRẠNG GIÁO DỤC THỜI ĐIỂM THÁNG 08 NĂM 2017</t>
  </si>
  <si>
    <t>Số 
TT</t>
  </si>
  <si>
    <t>Đơn vị trường</t>
  </si>
  <si>
    <r>
      <t xml:space="preserve">Tên điểm trường </t>
    </r>
    <r>
      <rPr>
        <b/>
        <sz val="11"/>
        <color rgb="FFFF0000"/>
        <rFont val="Calibri"/>
        <family val="2"/>
        <charset val="163"/>
      </rPr>
      <t>(điểm xóa các năm trước vẫn phải điển)</t>
    </r>
  </si>
  <si>
    <t>Số điểm trường</t>
  </si>
  <si>
    <t>Diện tích tính bằng mét vuông không lấy số lẻ</t>
  </si>
  <si>
    <t>Đã có quyền sử dụng đất năm nào</t>
  </si>
  <si>
    <t>Nếu chưa: Đã gửi xin cấp phép lên tỉnh tháng năm</t>
  </si>
  <si>
    <t>Số phòng dành cho dạy học</t>
  </si>
  <si>
    <t xml:space="preserve"> Trong tổng số phòng</t>
  </si>
  <si>
    <t>Điểm không còn sử dụng năm nào</t>
  </si>
  <si>
    <r>
      <t xml:space="preserve">Số phòng của điểm </t>
    </r>
    <r>
      <rPr>
        <b/>
        <sz val="11"/>
        <color rgb="FFFF8080"/>
        <rFont val="Calibri"/>
        <family val="2"/>
        <charset val="163"/>
      </rPr>
      <t>Không còn</t>
    </r>
    <r>
      <rPr>
        <sz val="12"/>
        <color rgb="FF000000"/>
        <rFont val="Times New Roman"/>
        <family val="1"/>
        <charset val="163"/>
      </rPr>
      <t xml:space="preserve"> sử dụng</t>
    </r>
  </si>
  <si>
    <t>Đối với mẫu giáo điểm nhờ phổ thông</t>
  </si>
  <si>
    <t>Đạt chuẩn quốc gia</t>
  </si>
  <si>
    <t>Đánh giá ngoài</t>
  </si>
  <si>
    <t xml:space="preserve">      Mẫu giáo nhóm và cháu</t>
  </si>
  <si>
    <t>Chia ra các cháu</t>
  </si>
  <si>
    <t>Tiểu học lớp và học sinh (lớp 1 đến lớp 5)</t>
  </si>
  <si>
    <t>THCS lớp và học sinh (Lớp 6 đến lớp 9)</t>
  </si>
  <si>
    <t>THPT lớp 10 đến lớp 12</t>
  </si>
  <si>
    <t>Lớp 1</t>
  </si>
  <si>
    <t>Lớp 2</t>
  </si>
  <si>
    <t>Lớp 3</t>
  </si>
  <si>
    <t>Lớp 4</t>
  </si>
  <si>
    <t>Lớp 5</t>
  </si>
  <si>
    <t>Lớp 6</t>
  </si>
  <si>
    <t>Lớp 7</t>
  </si>
  <si>
    <t>Lớp 8</t>
  </si>
  <si>
    <t>Lớp 9</t>
  </si>
  <si>
    <t>Lớp 10</t>
  </si>
  <si>
    <t>Lớp 11</t>
  </si>
  <si>
    <t>Lớp 12</t>
  </si>
  <si>
    <t>Nhân sự</t>
  </si>
  <si>
    <t>Cơ sở vật chất</t>
  </si>
  <si>
    <t>Phòng dạy học</t>
  </si>
  <si>
    <t>Phòng phục vụ dạy học</t>
  </si>
  <si>
    <t>Phòng chính quản trị</t>
  </si>
  <si>
    <t>Năm thư viện 
đạt huẩn</t>
  </si>
  <si>
    <t>Điểm trường</t>
  </si>
  <si>
    <t>Tổng diện tích</t>
  </si>
  <si>
    <t>Năm Đạt</t>
  </si>
  <si>
    <t>Cấp độ</t>
  </si>
  <si>
    <t>Kế hoạch</t>
  </si>
  <si>
    <t>Năm  đạt</t>
  </si>
  <si>
    <t>Đạt Cấp độ</t>
  </si>
  <si>
    <t>Lớp</t>
  </si>
  <si>
    <t>Lớp bán trú</t>
  </si>
  <si>
    <t>Lớp 2 buổi</t>
  </si>
  <si>
    <t>TS cháu</t>
  </si>
  <si>
    <t>TS Nữ</t>
  </si>
  <si>
    <t>TSDT</t>
  </si>
  <si>
    <t>Nữ DT</t>
  </si>
  <si>
    <t>T. Mới</t>
  </si>
  <si>
    <t>Dưới 3T</t>
  </si>
  <si>
    <t>3-4 T</t>
  </si>
  <si>
    <t>4-5 T</t>
  </si>
  <si>
    <t>5-6T</t>
  </si>
  <si>
    <t>TS Lớp</t>
  </si>
  <si>
    <t>Lớp VNEN</t>
  </si>
  <si>
    <t>Lớp NN</t>
  </si>
  <si>
    <t>TSHS</t>
  </si>
  <si>
    <t>Tuyển mới</t>
  </si>
  <si>
    <t>HS 2 buổi</t>
  </si>
  <si>
    <t>HS VNEN</t>
  </si>
  <si>
    <t>HS NN</t>
  </si>
  <si>
    <t>Lớp THM</t>
  </si>
  <si>
    <t>Lớp NN 10 năm</t>
  </si>
  <si>
    <t>Tổng số</t>
  </si>
  <si>
    <t>Lưu ban</t>
  </si>
  <si>
    <t>T.Số</t>
  </si>
  <si>
    <t>HT</t>
  </si>
  <si>
    <t>PHT</t>
  </si>
  <si>
    <t>GV</t>
  </si>
  <si>
    <t>TPT</t>
  </si>
  <si>
    <t>NV</t>
  </si>
  <si>
    <t>BV</t>
  </si>
  <si>
    <t>TS. Phòng</t>
  </si>
  <si>
    <t>Dưới C4</t>
  </si>
  <si>
    <t>XD mới</t>
  </si>
  <si>
    <t>Sửa trong hè</t>
  </si>
  <si>
    <t>TS Phòng</t>
  </si>
  <si>
    <t>còn giảng dạy</t>
  </si>
  <si>
    <t>Tình mét vuông</t>
  </si>
  <si>
    <t>Cộng toàn ngành</t>
  </si>
  <si>
    <t>Tiểu học và THCS</t>
  </si>
  <si>
    <t xml:space="preserve">THCS </t>
  </si>
  <si>
    <t>Vĩnh Phước 2</t>
  </si>
  <si>
    <t>Vĩnh Đông 2</t>
  </si>
  <si>
    <t>Điểm Tập trung</t>
  </si>
  <si>
    <t>3000 kinh 3</t>
  </si>
  <si>
    <t>6000 kinh 3</t>
  </si>
  <si>
    <t>Vàm 14</t>
  </si>
  <si>
    <t>Mượn</t>
  </si>
  <si>
    <t>2000 kinh 14</t>
  </si>
  <si>
    <t>5000 kinh 14</t>
  </si>
  <si>
    <t>Đòn Dong</t>
  </si>
  <si>
    <t>Đập Đá</t>
  </si>
  <si>
    <t>6000 kinh 13</t>
  </si>
  <si>
    <t>3000 kinh 9</t>
  </si>
  <si>
    <t>2000 kinh 11</t>
  </si>
  <si>
    <t>MG Tân Thuận</t>
  </si>
  <si>
    <t>Điểm Ngã sáu</t>
  </si>
  <si>
    <t>Điểm 8000 kinh 1</t>
  </si>
  <si>
    <t>Điểm Lò rèn</t>
  </si>
  <si>
    <t>Điểm Vĩnh lộc</t>
  </si>
  <si>
    <t>Điểm 2000 kinh 2</t>
  </si>
  <si>
    <t>Điểm 6000 kinh 2</t>
  </si>
  <si>
    <t>MG Vĩnh Phong</t>
  </si>
  <si>
    <t>Điểm tập trung</t>
  </si>
  <si>
    <t>Điểm cạnh đền 2</t>
  </si>
  <si>
    <t>Chưa</t>
  </si>
  <si>
    <t>Điểm vĩnh phong 3</t>
  </si>
  <si>
    <t>Điểm đập đá</t>
  </si>
  <si>
    <t>MG Bình Minh</t>
  </si>
  <si>
    <t>Tập trung</t>
  </si>
  <si>
    <t>Bời lời A</t>
  </si>
  <si>
    <t>MG Vĩnh Bình Nam</t>
  </si>
  <si>
    <t>Bình Thành</t>
  </si>
  <si>
    <t>MG Vĩnh Bình Bắc</t>
  </si>
  <si>
    <t xml:space="preserve"> Điểm tập trung</t>
  </si>
  <si>
    <t>Điểm Vĩnh Bình Bắc 2</t>
  </si>
  <si>
    <t>Điểm Vĩnh Bình Bắc 4</t>
  </si>
  <si>
    <t>MG Phong Đông:</t>
  </si>
  <si>
    <t>Chợ Vàm</t>
  </si>
  <si>
    <t>Cái nhum 2</t>
  </si>
  <si>
    <t>Tập Trung</t>
  </si>
  <si>
    <t>Ruộng sạ</t>
  </si>
  <si>
    <t>Vĩnh Đông 2A</t>
  </si>
  <si>
    <t>Vĩnh Đông 1</t>
  </si>
  <si>
    <t>Vĩnh Đông 2B</t>
  </si>
  <si>
    <t>Bình Hòa</t>
  </si>
  <si>
    <t>4000 Kênh 3</t>
  </si>
  <si>
    <t>6000 Kênh 3</t>
  </si>
  <si>
    <t xml:space="preserve">Tập Trung </t>
  </si>
  <si>
    <t>4000 Kinh 14</t>
  </si>
  <si>
    <t>4000 Đòn Dong</t>
  </si>
  <si>
    <t>6000 Đòn Dong</t>
  </si>
  <si>
    <t>6000 Kinh 13</t>
  </si>
  <si>
    <t>4000 Kinh 11</t>
  </si>
  <si>
    <t>4000 Kinh 9</t>
  </si>
  <si>
    <t>Vàm Kinh 9</t>
  </si>
  <si>
    <t>2000 Kinh 13</t>
  </si>
  <si>
    <t>2000Kinh 11</t>
  </si>
  <si>
    <t>2000Kinh 9</t>
  </si>
  <si>
    <t>TH Vĩnh Phong 1</t>
  </si>
  <si>
    <t>Cạnh Đền</t>
  </si>
  <si>
    <t>Liếp Ốc</t>
  </si>
  <si>
    <t>Hai Hãn</t>
  </si>
  <si>
    <t>4/2017 (4.500)</t>
  </si>
  <si>
    <t>Kênh Tư</t>
  </si>
  <si>
    <t>Kênh 3</t>
  </si>
  <si>
    <t>Ranh Hạt</t>
  </si>
  <si>
    <t>TH Vĩnh Phong 4</t>
  </si>
  <si>
    <t>Căn Cứ</t>
  </si>
  <si>
    <t>Kinh Cô Chín</t>
  </si>
  <si>
    <t>Liếp Vườn</t>
  </si>
  <si>
    <t>Kinh 500</t>
  </si>
  <si>
    <t>Ngã Sáu</t>
  </si>
  <si>
    <t>Bình Minh</t>
  </si>
  <si>
    <t>Kinh xáng</t>
  </si>
  <si>
    <t>Vĩnh Lộc</t>
  </si>
  <si>
    <t>4000 Kênh 2</t>
  </si>
  <si>
    <t>6000 Kênh 2</t>
  </si>
  <si>
    <t>2000 Kênh 1</t>
  </si>
  <si>
    <t>Lô A</t>
  </si>
  <si>
    <t>Vườn Xoài</t>
  </si>
  <si>
    <t>Bờ Xáng</t>
  </si>
  <si>
    <t>Đồng Tranh</t>
  </si>
  <si>
    <t>Lộ Mới</t>
  </si>
  <si>
    <t>Ngã Tư</t>
  </si>
  <si>
    <t>Tân Bình</t>
  </si>
  <si>
    <t>Nước Chảy 1</t>
  </si>
  <si>
    <t>Nước Chảy 2</t>
  </si>
  <si>
    <t>Chưa có</t>
  </si>
  <si>
    <t>Nông Trường</t>
  </si>
  <si>
    <t>Bờ Dừa</t>
  </si>
  <si>
    <t>Kiểm Lâm</t>
  </si>
  <si>
    <t xml:space="preserve">10 Xôm </t>
  </si>
  <si>
    <t>Ba Hớn</t>
  </si>
  <si>
    <t xml:space="preserve">1. Điểm Tập Trung </t>
  </si>
  <si>
    <t>2. Điểm Lô A</t>
  </si>
  <si>
    <t>3. Điểm Bình Hòa</t>
  </si>
  <si>
    <t>4. Điểm Lô 8</t>
  </si>
  <si>
    <t>5. Điểm Lô 12</t>
  </si>
  <si>
    <t>6. Điểm Hàng Gòn</t>
  </si>
  <si>
    <t>Cái Nhum 2</t>
  </si>
  <si>
    <t>Cái Nhum 3</t>
  </si>
  <si>
    <t>Vĩnh Thạnh</t>
  </si>
  <si>
    <t>Cái Nhum 1</t>
  </si>
  <si>
    <t>So Le</t>
  </si>
  <si>
    <t>Cây Da 2</t>
  </si>
  <si>
    <t>Thanh Bình</t>
  </si>
  <si>
    <t>Tân Thành</t>
  </si>
  <si>
    <t>Xẽo gổ</t>
  </si>
  <si>
    <t>6000 Lò Rèn</t>
  </si>
  <si>
    <t>5000 Kênh 1</t>
  </si>
  <si>
    <t>5000 Lò Rèn</t>
  </si>
  <si>
    <t>TH&amp;THCS Vĩnh Bình Bắc</t>
  </si>
  <si>
    <t>Xẻo gia 1</t>
  </si>
  <si>
    <t>Xẻo gia 2</t>
  </si>
  <si>
    <t>Xẻo gia 3</t>
  </si>
  <si>
    <t>THCS Vĩnh Thuận</t>
  </si>
  <si>
    <t>400 kênh 11</t>
  </si>
  <si>
    <t>2500 kênh 2</t>
  </si>
  <si>
    <t>TH&amp;THCS Thị Trấn VT</t>
  </si>
  <si>
    <t>Có khi trường nhiều cấp học sẻ bị hiểu nhâm thôi</t>
  </si>
  <si>
    <t>KP Vĩnh Phước 2, Thị Trấn Vĩnh Thuận</t>
  </si>
  <si>
    <t>Năm 
giải 
thể</t>
  </si>
  <si>
    <t>Khoảng cách từ điểm chính đến điểm lẻ</t>
  </si>
  <si>
    <t>Đã có quyền SDĐ</t>
  </si>
  <si>
    <t>Mầm
 non</t>
  </si>
  <si>
    <t>Tiểu 
học</t>
  </si>
  <si>
    <t>Mẫu 
giáo</t>
  </si>
  <si>
    <t>Nhà 
trẻ</t>
  </si>
  <si>
    <t>Mầm 
non</t>
  </si>
  <si>
    <t>Nhà
 trẻ</t>
  </si>
  <si>
    <t>Cấp
 2+3</t>
  </si>
  <si>
    <t>Cấp 
2+3</t>
  </si>
  <si>
    <t>Tên trường,  
Tên điểm trường (1)
 kể cả điểm không còn dạy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</si>
</sst>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yyyy\.m"/>
    <numFmt numFmtId="165" formatCode="d\.m"/>
    <numFmt numFmtId="166" formatCode="d/m/yy"/>
    <numFmt numFmtId="167" formatCode="m/yyyy"/>
    <numFmt numFmtId="168" formatCode="0.0"/>
  </numFmts>
  <fonts count="43">
    <font>
      <sz val="12"/>
      <color rgb="FF000000"/>
      <name val="Times New Roman"/>
    </font>
    <font>
      <b/>
      <sz val="14"/>
      <color rgb="FF000000"/>
      <name val="Times New Roman"/>
      <family val="1"/>
      <charset val="163"/>
    </font>
    <font>
      <b/>
      <sz val="10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b/>
      <sz val="12"/>
      <color rgb="FF000000"/>
      <name val="Times New Roman"/>
      <family val="1"/>
      <charset val="163"/>
    </font>
    <font>
      <b/>
      <sz val="12"/>
      <name val="Times New Roman"/>
      <family val="1"/>
      <charset val="163"/>
    </font>
    <font>
      <b/>
      <i/>
      <sz val="12"/>
      <color rgb="FFFF0000"/>
      <name val="Times New Roman"/>
      <family val="1"/>
      <charset val="163"/>
    </font>
    <font>
      <sz val="12"/>
      <color rgb="FFFF0000"/>
      <name val="Times New Roman"/>
      <family val="1"/>
      <charset val="163"/>
    </font>
    <font>
      <b/>
      <i/>
      <sz val="12"/>
      <color rgb="FF000000"/>
      <name val="Times New Roman"/>
      <family val="1"/>
      <charset val="163"/>
    </font>
    <font>
      <b/>
      <i/>
      <u/>
      <sz val="12"/>
      <color rgb="FF000000"/>
      <name val="Times New Roman"/>
      <family val="1"/>
      <charset val="163"/>
    </font>
    <font>
      <sz val="10"/>
      <color rgb="FF000000"/>
      <name val="Times New Roman"/>
      <family val="1"/>
      <charset val="163"/>
    </font>
    <font>
      <i/>
      <sz val="12"/>
      <color rgb="FFFF0000"/>
      <name val="Times New Roman"/>
      <family val="1"/>
      <charset val="163"/>
    </font>
    <font>
      <b/>
      <sz val="13"/>
      <color rgb="FF000000"/>
      <name val="&quot;Times New Roman&quot;"/>
    </font>
    <font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2"/>
      <color rgb="FF000000"/>
      <name val="&quot;Times New Roman&quot;"/>
    </font>
    <font>
      <b/>
      <sz val="16"/>
      <color rgb="FF000000"/>
      <name val="Times New Roman"/>
      <family val="1"/>
      <charset val="163"/>
    </font>
    <font>
      <sz val="14"/>
      <color rgb="FF000000"/>
      <name val="Times New Roman"/>
      <family val="1"/>
      <charset val="163"/>
    </font>
    <font>
      <b/>
      <sz val="11"/>
      <color rgb="FF000000"/>
      <name val="Times New Roman"/>
      <family val="1"/>
      <charset val="163"/>
    </font>
    <font>
      <sz val="12"/>
      <color rgb="FF0000FF"/>
      <name val="Times New Roman"/>
      <family val="1"/>
      <charset val="163"/>
    </font>
    <font>
      <b/>
      <sz val="12"/>
      <color rgb="FFFF0000"/>
      <name val="Times New Roman"/>
      <family val="1"/>
      <charset val="163"/>
    </font>
    <font>
      <sz val="11"/>
      <name val="Times New Roman"/>
      <family val="1"/>
      <charset val="163"/>
    </font>
    <font>
      <sz val="11"/>
      <color rgb="FF000000"/>
      <name val="Times New Roman"/>
      <family val="1"/>
      <charset val="163"/>
    </font>
    <font>
      <sz val="10"/>
      <name val="Times New Roman"/>
      <family val="1"/>
      <charset val="163"/>
    </font>
    <font>
      <sz val="8"/>
      <name val="Times New Roman"/>
      <family val="1"/>
      <charset val="163"/>
    </font>
    <font>
      <sz val="8"/>
      <color rgb="FF000000"/>
      <name val="Times New Roman"/>
      <family val="1"/>
      <charset val="163"/>
    </font>
    <font>
      <b/>
      <sz val="12"/>
      <color rgb="FFFF00FF"/>
      <name val="Times New Roman"/>
      <family val="1"/>
      <charset val="163"/>
    </font>
    <font>
      <b/>
      <sz val="12"/>
      <color rgb="FF0000FF"/>
      <name val="Times New Roman"/>
      <family val="1"/>
      <charset val="163"/>
    </font>
    <font>
      <sz val="11"/>
      <name val="Calibri"/>
      <family val="2"/>
      <charset val="163"/>
    </font>
    <font>
      <sz val="11"/>
      <color rgb="FFFF0000"/>
      <name val="Times New Roman"/>
      <family val="1"/>
      <charset val="163"/>
    </font>
    <font>
      <sz val="14"/>
      <name val="Times New Roman"/>
      <family val="1"/>
      <charset val="163"/>
    </font>
    <font>
      <sz val="14"/>
      <color rgb="FF0000FF"/>
      <name val="Times New Roman"/>
      <family val="1"/>
      <charset val="163"/>
    </font>
    <font>
      <sz val="11"/>
      <color rgb="FF0000FF"/>
      <name val="Times New Roman"/>
      <family val="1"/>
      <charset val="163"/>
    </font>
    <font>
      <b/>
      <i/>
      <sz val="14"/>
      <color rgb="FFFF00FF"/>
      <name val="Times New Roman"/>
      <family val="1"/>
      <charset val="163"/>
    </font>
    <font>
      <sz val="10"/>
      <color rgb="FFFF0000"/>
      <name val="Times New Roman"/>
      <family val="1"/>
      <charset val="163"/>
    </font>
    <font>
      <i/>
      <sz val="10"/>
      <name val="Times New Roman"/>
      <family val="1"/>
      <charset val="163"/>
    </font>
    <font>
      <b/>
      <sz val="10"/>
      <color rgb="FFFF0000"/>
      <name val="Times New Roman"/>
      <family val="1"/>
      <charset val="163"/>
    </font>
    <font>
      <b/>
      <i/>
      <sz val="10"/>
      <color rgb="FF000000"/>
      <name val="Times New Roman"/>
      <family val="1"/>
      <charset val="163"/>
    </font>
    <font>
      <b/>
      <sz val="11"/>
      <color rgb="FFFF0000"/>
      <name val="Calibri"/>
      <family val="2"/>
      <charset val="163"/>
    </font>
    <font>
      <b/>
      <sz val="11"/>
      <color rgb="FFFF8080"/>
      <name val="Calibri"/>
      <family val="2"/>
      <charset val="163"/>
    </font>
    <font>
      <sz val="12"/>
      <color rgb="FF000000"/>
      <name val="Times New Roman"/>
      <family val="1"/>
      <charset val="163"/>
    </font>
    <font>
      <b/>
      <sz val="8"/>
      <color rgb="FF000000"/>
      <name val="Times New Roman"/>
      <family val="1"/>
      <charset val="163"/>
    </font>
    <font>
      <b/>
      <sz val="13"/>
      <color rgb="FF000000"/>
      <name val="Times New Roman"/>
      <family val="1"/>
      <charset val="163"/>
    </font>
  </fonts>
  <fills count="1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99CC"/>
        <bgColor rgb="FFFF99CC"/>
      </patternFill>
    </fill>
    <fill>
      <patternFill patternType="solid">
        <fgColor rgb="FFFFFFFF"/>
        <bgColor rgb="FFFFFFFF"/>
      </patternFill>
    </fill>
    <fill>
      <patternFill patternType="solid">
        <fgColor rgb="FFEAD1DC"/>
        <bgColor rgb="FFEAD1DC"/>
      </patternFill>
    </fill>
    <fill>
      <patternFill patternType="solid">
        <fgColor rgb="FFCCCCFF"/>
        <bgColor rgb="FFCCCCFF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99CCFF"/>
        <bgColor rgb="FF99CCFF"/>
      </patternFill>
    </fill>
    <fill>
      <patternFill patternType="solid">
        <fgColor rgb="FFCCFFCC"/>
        <bgColor rgb="FFCCFFCC"/>
      </patternFill>
    </fill>
    <fill>
      <patternFill patternType="solid">
        <fgColor rgb="FF33CCCC"/>
        <bgColor rgb="FF33CCCC"/>
      </patternFill>
    </fill>
    <fill>
      <patternFill patternType="solid">
        <fgColor rgb="FFC0C0C0"/>
        <bgColor rgb="FFC0C0C0"/>
      </patternFill>
    </fill>
    <fill>
      <patternFill patternType="solid">
        <fgColor rgb="FF00FFFF"/>
        <bgColor rgb="FF00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99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AD1DC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3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/>
    <xf numFmtId="0" fontId="0" fillId="0" borderId="3" xfId="0" applyFont="1" applyBorder="1" applyAlignment="1">
      <alignment wrapText="1"/>
    </xf>
    <xf numFmtId="0" fontId="0" fillId="0" borderId="3" xfId="0" applyFont="1" applyBorder="1" applyAlignment="1"/>
    <xf numFmtId="0" fontId="4" fillId="0" borderId="3" xfId="0" applyFont="1" applyBorder="1" applyAlignment="1"/>
    <xf numFmtId="0" fontId="0" fillId="0" borderId="3" xfId="0" applyFont="1" applyBorder="1" applyAlignment="1">
      <alignment horizontal="center"/>
    </xf>
    <xf numFmtId="0" fontId="0" fillId="0" borderId="3" xfId="0" applyFont="1" applyBorder="1" applyAlignment="1"/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/>
    <xf numFmtId="0" fontId="3" fillId="0" borderId="3" xfId="0" applyFont="1" applyBorder="1" applyAlignment="1"/>
    <xf numFmtId="0" fontId="4" fillId="0" borderId="3" xfId="0" applyFont="1" applyBorder="1" applyAlignment="1">
      <alignment wrapText="1"/>
    </xf>
    <xf numFmtId="0" fontId="4" fillId="4" borderId="3" xfId="0" applyFont="1" applyFill="1" applyBorder="1" applyAlignment="1"/>
    <xf numFmtId="0" fontId="5" fillId="0" borderId="0" xfId="0" applyFont="1"/>
    <xf numFmtId="0" fontId="0" fillId="0" borderId="3" xfId="0" applyFont="1" applyBorder="1" applyAlignment="1">
      <alignment horizontal="left"/>
    </xf>
    <xf numFmtId="0" fontId="4" fillId="0" borderId="3" xfId="0" applyFont="1" applyBorder="1" applyAlignment="1">
      <alignment wrapText="1"/>
    </xf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0" fillId="0" borderId="3" xfId="0" applyFont="1" applyBorder="1" applyAlignment="1"/>
    <xf numFmtId="0" fontId="11" fillId="0" borderId="3" xfId="0" applyFont="1" applyBorder="1" applyAlignment="1"/>
    <xf numFmtId="0" fontId="7" fillId="0" borderId="3" xfId="0" applyFont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3" xfId="0" applyFont="1" applyFill="1" applyBorder="1" applyAlignment="1"/>
    <xf numFmtId="4" fontId="4" fillId="5" borderId="3" xfId="0" applyNumberFormat="1" applyFont="1" applyFill="1" applyBorder="1" applyAlignment="1"/>
    <xf numFmtId="3" fontId="4" fillId="5" borderId="3" xfId="0" applyNumberFormat="1" applyFont="1" applyFill="1" applyBorder="1" applyAlignment="1"/>
    <xf numFmtId="0" fontId="0" fillId="5" borderId="3" xfId="0" applyFont="1" applyFill="1" applyBorder="1" applyAlignment="1">
      <alignment horizontal="center"/>
    </xf>
    <xf numFmtId="0" fontId="4" fillId="5" borderId="3" xfId="0" applyFont="1" applyFill="1" applyBorder="1" applyAlignment="1"/>
    <xf numFmtId="0" fontId="5" fillId="0" borderId="3" xfId="0" applyFont="1" applyBorder="1"/>
    <xf numFmtId="4" fontId="4" fillId="0" borderId="3" xfId="0" applyNumberFormat="1" applyFont="1" applyBorder="1" applyAlignment="1"/>
    <xf numFmtId="4" fontId="0" fillId="0" borderId="3" xfId="0" applyNumberFormat="1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right"/>
    </xf>
    <xf numFmtId="164" fontId="4" fillId="0" borderId="3" xfId="0" applyNumberFormat="1" applyFont="1" applyBorder="1" applyAlignment="1"/>
    <xf numFmtId="164" fontId="0" fillId="0" borderId="3" xfId="0" applyNumberFormat="1" applyFont="1" applyBorder="1" applyAlignment="1"/>
    <xf numFmtId="165" fontId="0" fillId="0" borderId="3" xfId="0" applyNumberFormat="1" applyFont="1" applyBorder="1" applyAlignment="1"/>
    <xf numFmtId="3" fontId="4" fillId="0" borderId="3" xfId="0" applyNumberFormat="1" applyFont="1" applyBorder="1" applyAlignment="1"/>
    <xf numFmtId="3" fontId="0" fillId="0" borderId="3" xfId="0" applyNumberFormat="1" applyFont="1" applyBorder="1" applyAlignment="1"/>
    <xf numFmtId="3" fontId="4" fillId="0" borderId="3" xfId="0" applyNumberFormat="1" applyFont="1" applyBorder="1" applyAlignment="1"/>
    <xf numFmtId="0" fontId="12" fillId="0" borderId="0" xfId="0" applyFont="1" applyAlignment="1"/>
    <xf numFmtId="0" fontId="13" fillId="0" borderId="0" xfId="0" applyFont="1" applyAlignment="1">
      <alignment horizontal="left" wrapText="1"/>
    </xf>
    <xf numFmtId="0" fontId="13" fillId="0" borderId="3" xfId="0" applyFont="1" applyBorder="1" applyAlignment="1"/>
    <xf numFmtId="0" fontId="14" fillId="0" borderId="3" xfId="0" applyFont="1" applyBorder="1" applyAlignment="1"/>
    <xf numFmtId="0" fontId="15" fillId="4" borderId="3" xfId="0" applyFont="1" applyFill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0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7" fillId="0" borderId="0" xfId="0" applyFont="1" applyAlignment="1"/>
    <xf numFmtId="0" fontId="1" fillId="0" borderId="0" xfId="0" applyFont="1" applyAlignment="1"/>
    <xf numFmtId="0" fontId="19" fillId="0" borderId="4" xfId="0" applyFont="1" applyBorder="1" applyAlignment="1">
      <alignment horizontal="left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left"/>
    </xf>
    <xf numFmtId="0" fontId="13" fillId="6" borderId="10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7" borderId="10" xfId="0" applyFont="1" applyFill="1" applyBorder="1" applyAlignment="1">
      <alignment horizontal="center"/>
    </xf>
    <xf numFmtId="0" fontId="13" fillId="7" borderId="13" xfId="0" applyFont="1" applyFill="1" applyBorder="1" applyAlignment="1">
      <alignment horizontal="center"/>
    </xf>
    <xf numFmtId="0" fontId="13" fillId="8" borderId="11" xfId="0" applyFont="1" applyFill="1" applyBorder="1" applyAlignment="1">
      <alignment horizontal="center"/>
    </xf>
    <xf numFmtId="0" fontId="13" fillId="8" borderId="10" xfId="0" applyFont="1" applyFill="1" applyBorder="1" applyAlignment="1">
      <alignment horizontal="center"/>
    </xf>
    <xf numFmtId="0" fontId="13" fillId="8" borderId="13" xfId="0" applyFont="1" applyFill="1" applyBorder="1" applyAlignment="1">
      <alignment horizontal="center"/>
    </xf>
    <xf numFmtId="0" fontId="13" fillId="10" borderId="10" xfId="0" applyFont="1" applyFill="1" applyBorder="1" applyAlignment="1">
      <alignment horizontal="center"/>
    </xf>
    <xf numFmtId="0" fontId="14" fillId="10" borderId="10" xfId="0" applyFont="1" applyFill="1" applyBorder="1" applyAlignment="1">
      <alignment horizontal="center"/>
    </xf>
    <xf numFmtId="0" fontId="22" fillId="9" borderId="11" xfId="0" applyFont="1" applyFill="1" applyBorder="1" applyAlignment="1">
      <alignment horizontal="center"/>
    </xf>
    <xf numFmtId="0" fontId="22" fillId="9" borderId="10" xfId="0" applyFont="1" applyFill="1" applyBorder="1" applyAlignment="1">
      <alignment horizontal="center"/>
    </xf>
    <xf numFmtId="0" fontId="18" fillId="9" borderId="10" xfId="0" applyFont="1" applyFill="1" applyBorder="1" applyAlignment="1">
      <alignment horizontal="center"/>
    </xf>
    <xf numFmtId="0" fontId="22" fillId="9" borderId="13" xfId="0" applyFont="1" applyFill="1" applyBorder="1" applyAlignment="1">
      <alignment horizontal="center"/>
    </xf>
    <xf numFmtId="0" fontId="21" fillId="8" borderId="11" xfId="0" applyFont="1" applyFill="1" applyBorder="1" applyAlignment="1"/>
    <xf numFmtId="0" fontId="22" fillId="8" borderId="10" xfId="0" applyFont="1" applyFill="1" applyBorder="1" applyAlignment="1"/>
    <xf numFmtId="0" fontId="21" fillId="8" borderId="10" xfId="0" applyFont="1" applyFill="1" applyBorder="1" applyAlignment="1"/>
    <xf numFmtId="0" fontId="22" fillId="8" borderId="13" xfId="0" applyFont="1" applyFill="1" applyBorder="1" applyAlignment="1"/>
    <xf numFmtId="0" fontId="21" fillId="6" borderId="11" xfId="0" applyFont="1" applyFill="1" applyBorder="1" applyAlignment="1"/>
    <xf numFmtId="0" fontId="22" fillId="6" borderId="10" xfId="0" applyFont="1" applyFill="1" applyBorder="1" applyAlignment="1"/>
    <xf numFmtId="0" fontId="21" fillId="6" borderId="10" xfId="0" applyFont="1" applyFill="1" applyBorder="1" applyAlignment="1"/>
    <xf numFmtId="0" fontId="22" fillId="6" borderId="13" xfId="0" applyFont="1" applyFill="1" applyBorder="1" applyAlignment="1"/>
    <xf numFmtId="0" fontId="21" fillId="7" borderId="11" xfId="0" applyFont="1" applyFill="1" applyBorder="1" applyAlignment="1"/>
    <xf numFmtId="0" fontId="22" fillId="7" borderId="10" xfId="0" applyFont="1" applyFill="1" applyBorder="1" applyAlignment="1"/>
    <xf numFmtId="0" fontId="21" fillId="7" borderId="10" xfId="0" applyFont="1" applyFill="1" applyBorder="1" applyAlignment="1"/>
    <xf numFmtId="0" fontId="22" fillId="7" borderId="13" xfId="0" applyFont="1" applyFill="1" applyBorder="1" applyAlignment="1"/>
    <xf numFmtId="0" fontId="22" fillId="9" borderId="15" xfId="0" applyFont="1" applyFill="1" applyBorder="1" applyAlignment="1">
      <alignment horizontal="center"/>
    </xf>
    <xf numFmtId="0" fontId="22" fillId="9" borderId="3" xfId="0" applyFont="1" applyFill="1" applyBorder="1" applyAlignment="1"/>
    <xf numFmtId="0" fontId="22" fillId="0" borderId="0" xfId="0" applyFont="1" applyAlignment="1"/>
    <xf numFmtId="0" fontId="19" fillId="0" borderId="16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19" xfId="0" applyFont="1" applyBorder="1" applyAlignment="1">
      <alignment vertical="center" wrapText="1"/>
    </xf>
    <xf numFmtId="0" fontId="13" fillId="11" borderId="20" xfId="0" applyFont="1" applyFill="1" applyBorder="1" applyAlignment="1">
      <alignment horizontal="center" vertical="center" wrapText="1"/>
    </xf>
    <xf numFmtId="0" fontId="23" fillId="11" borderId="20" xfId="0" applyFont="1" applyFill="1" applyBorder="1" applyAlignment="1">
      <alignment horizontal="center" vertical="center" wrapText="1"/>
    </xf>
    <xf numFmtId="0" fontId="23" fillId="11" borderId="21" xfId="0" applyFont="1" applyFill="1" applyBorder="1" applyAlignment="1">
      <alignment horizontal="center" vertical="center" wrapText="1"/>
    </xf>
    <xf numFmtId="0" fontId="13" fillId="11" borderId="21" xfId="0" applyFont="1" applyFill="1" applyBorder="1" applyAlignment="1">
      <alignment horizontal="center" vertical="center" wrapText="1"/>
    </xf>
    <xf numFmtId="0" fontId="13" fillId="7" borderId="21" xfId="0" applyFont="1" applyFill="1" applyBorder="1" applyAlignment="1">
      <alignment horizontal="center" vertical="center" wrapText="1"/>
    </xf>
    <xf numFmtId="0" fontId="13" fillId="12" borderId="21" xfId="0" applyFont="1" applyFill="1" applyBorder="1" applyAlignment="1">
      <alignment horizontal="center" vertical="center" wrapText="1"/>
    </xf>
    <xf numFmtId="0" fontId="24" fillId="12" borderId="2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24" fillId="7" borderId="3" xfId="0" applyFont="1" applyFill="1" applyBorder="1" applyAlignment="1">
      <alignment horizontal="center" vertical="center" wrapText="1"/>
    </xf>
    <xf numFmtId="0" fontId="13" fillId="8" borderId="21" xfId="0" applyFont="1" applyFill="1" applyBorder="1" applyAlignment="1">
      <alignment horizontal="center" vertical="center" wrapText="1"/>
    </xf>
    <xf numFmtId="0" fontId="23" fillId="8" borderId="21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0" fontId="13" fillId="10" borderId="21" xfId="0" applyFont="1" applyFill="1" applyBorder="1" applyAlignment="1">
      <alignment horizontal="center" vertical="center" wrapText="1"/>
    </xf>
    <xf numFmtId="0" fontId="22" fillId="9" borderId="21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25" fillId="8" borderId="3" xfId="0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center" vertical="center" wrapText="1"/>
    </xf>
    <xf numFmtId="0" fontId="22" fillId="7" borderId="3" xfId="0" applyFont="1" applyFill="1" applyBorder="1" applyAlignment="1">
      <alignment vertical="center" wrapText="1"/>
    </xf>
    <xf numFmtId="0" fontId="22" fillId="9" borderId="3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1" fillId="0" borderId="3" xfId="0" applyFont="1" applyBorder="1" applyAlignment="1"/>
    <xf numFmtId="0" fontId="14" fillId="0" borderId="3" xfId="0" applyFont="1" applyBorder="1" applyAlignment="1">
      <alignment horizontal="left"/>
    </xf>
    <xf numFmtId="0" fontId="14" fillId="0" borderId="3" xfId="0" applyFont="1" applyBorder="1" applyAlignment="1"/>
    <xf numFmtId="0" fontId="14" fillId="0" borderId="3" xfId="0" applyFont="1" applyBorder="1" applyAlignment="1">
      <alignment horizontal="center"/>
    </xf>
    <xf numFmtId="0" fontId="14" fillId="9" borderId="20" xfId="0" applyFont="1" applyFill="1" applyBorder="1" applyAlignment="1"/>
    <xf numFmtId="0" fontId="14" fillId="9" borderId="13" xfId="0" applyFont="1" applyFill="1" applyBorder="1" applyAlignment="1"/>
    <xf numFmtId="0" fontId="14" fillId="9" borderId="3" xfId="0" applyFont="1" applyFill="1" applyBorder="1" applyAlignment="1"/>
    <xf numFmtId="0" fontId="26" fillId="0" borderId="3" xfId="0" applyFont="1" applyBorder="1" applyAlignment="1"/>
    <xf numFmtId="0" fontId="26" fillId="0" borderId="3" xfId="0" applyFont="1" applyBorder="1" applyAlignment="1">
      <alignment horizontal="center"/>
    </xf>
    <xf numFmtId="0" fontId="13" fillId="10" borderId="13" xfId="0" applyFont="1" applyFill="1" applyBorder="1" applyAlignment="1"/>
    <xf numFmtId="0" fontId="13" fillId="10" borderId="3" xfId="0" applyFont="1" applyFill="1" applyBorder="1" applyAlignment="1"/>
    <xf numFmtId="0" fontId="21" fillId="10" borderId="3" xfId="0" applyFont="1" applyFill="1" applyBorder="1" applyAlignment="1"/>
    <xf numFmtId="0" fontId="21" fillId="9" borderId="3" xfId="0" applyFont="1" applyFill="1" applyBorder="1" applyAlignment="1"/>
    <xf numFmtId="0" fontId="14" fillId="10" borderId="3" xfId="0" applyFont="1" applyFill="1" applyBorder="1" applyAlignment="1"/>
    <xf numFmtId="0" fontId="14" fillId="9" borderId="3" xfId="0" applyFont="1" applyFill="1" applyBorder="1" applyAlignment="1">
      <alignment horizontal="right"/>
    </xf>
    <xf numFmtId="0" fontId="21" fillId="9" borderId="3" xfId="0" applyFont="1" applyFill="1" applyBorder="1" applyAlignment="1">
      <alignment horizontal="right"/>
    </xf>
    <xf numFmtId="0" fontId="13" fillId="8" borderId="3" xfId="0" applyFont="1" applyFill="1" applyBorder="1" applyAlignment="1"/>
    <xf numFmtId="0" fontId="21" fillId="8" borderId="3" xfId="0" applyFont="1" applyFill="1" applyBorder="1" applyAlignment="1">
      <alignment horizontal="right"/>
    </xf>
    <xf numFmtId="0" fontId="21" fillId="6" borderId="3" xfId="0" applyFont="1" applyFill="1" applyBorder="1" applyAlignment="1">
      <alignment horizontal="right"/>
    </xf>
    <xf numFmtId="0" fontId="21" fillId="7" borderId="3" xfId="0" applyFont="1" applyFill="1" applyBorder="1" applyAlignment="1">
      <alignment horizontal="right"/>
    </xf>
    <xf numFmtId="0" fontId="21" fillId="7" borderId="3" xfId="0" applyFont="1" applyFill="1" applyBorder="1" applyAlignment="1"/>
    <xf numFmtId="3" fontId="26" fillId="0" borderId="3" xfId="0" applyNumberFormat="1" applyFont="1" applyBorder="1" applyAlignment="1"/>
    <xf numFmtId="0" fontId="21" fillId="10" borderId="13" xfId="0" applyFont="1" applyFill="1" applyBorder="1" applyAlignment="1"/>
    <xf numFmtId="0" fontId="14" fillId="10" borderId="13" xfId="0" applyFont="1" applyFill="1" applyBorder="1" applyAlignment="1"/>
    <xf numFmtId="0" fontId="22" fillId="9" borderId="3" xfId="0" applyFont="1" applyFill="1" applyBorder="1" applyAlignment="1">
      <alignment horizontal="right"/>
    </xf>
    <xf numFmtId="0" fontId="22" fillId="8" borderId="3" xfId="0" applyFont="1" applyFill="1" applyBorder="1" applyAlignment="1">
      <alignment horizontal="right"/>
    </xf>
    <xf numFmtId="0" fontId="22" fillId="6" borderId="3" xfId="0" applyFont="1" applyFill="1" applyBorder="1" applyAlignment="1">
      <alignment horizontal="right"/>
    </xf>
    <xf numFmtId="0" fontId="22" fillId="7" borderId="3" xfId="0" applyFont="1" applyFill="1" applyBorder="1" applyAlignment="1">
      <alignment horizontal="right"/>
    </xf>
    <xf numFmtId="0" fontId="22" fillId="7" borderId="3" xfId="0" applyFont="1" applyFill="1" applyBorder="1" applyAlignment="1"/>
    <xf numFmtId="0" fontId="0" fillId="13" borderId="3" xfId="0" applyFont="1" applyFill="1" applyBorder="1" applyAlignment="1">
      <alignment horizontal="center"/>
    </xf>
    <xf numFmtId="0" fontId="0" fillId="13" borderId="3" xfId="0" applyFont="1" applyFill="1" applyBorder="1" applyAlignment="1">
      <alignment horizontal="left"/>
    </xf>
    <xf numFmtId="0" fontId="27" fillId="13" borderId="3" xfId="0" applyFont="1" applyFill="1" applyBorder="1" applyAlignment="1"/>
    <xf numFmtId="0" fontId="19" fillId="13" borderId="3" xfId="0" applyFont="1" applyFill="1" applyBorder="1" applyAlignment="1"/>
    <xf numFmtId="0" fontId="27" fillId="13" borderId="3" xfId="0" applyFont="1" applyFill="1" applyBorder="1" applyAlignment="1">
      <alignment horizontal="center"/>
    </xf>
    <xf numFmtId="0" fontId="22" fillId="0" borderId="3" xfId="0" applyFont="1" applyBorder="1" applyAlignment="1"/>
    <xf numFmtId="0" fontId="13" fillId="0" borderId="6" xfId="0" applyFont="1" applyBorder="1" applyAlignment="1"/>
    <xf numFmtId="0" fontId="0" fillId="0" borderId="4" xfId="0" applyFont="1" applyBorder="1" applyAlignment="1"/>
    <xf numFmtId="0" fontId="28" fillId="0" borderId="3" xfId="0" applyFont="1" applyBorder="1" applyAlignment="1"/>
    <xf numFmtId="166" fontId="0" fillId="0" borderId="3" xfId="0" applyNumberFormat="1" applyFont="1" applyBorder="1" applyAlignment="1">
      <alignment horizontal="center"/>
    </xf>
    <xf numFmtId="0" fontId="27" fillId="13" borderId="11" xfId="0" applyFont="1" applyFill="1" applyBorder="1" applyAlignment="1"/>
    <xf numFmtId="0" fontId="19" fillId="0" borderId="3" xfId="0" applyFont="1" applyBorder="1" applyAlignment="1"/>
    <xf numFmtId="0" fontId="19" fillId="0" borderId="3" xfId="0" applyFont="1" applyBorder="1" applyAlignment="1">
      <alignment horizontal="center"/>
    </xf>
    <xf numFmtId="0" fontId="27" fillId="0" borderId="3" xfId="0" applyFont="1" applyBorder="1" applyAlignment="1"/>
    <xf numFmtId="0" fontId="27" fillId="0" borderId="4" xfId="0" applyFont="1" applyBorder="1" applyAlignment="1"/>
    <xf numFmtId="0" fontId="19" fillId="13" borderId="3" xfId="0" applyFont="1" applyFill="1" applyBorder="1" applyAlignment="1">
      <alignment horizontal="left"/>
    </xf>
    <xf numFmtId="0" fontId="7" fillId="0" borderId="6" xfId="0" applyFont="1" applyBorder="1" applyAlignment="1"/>
    <xf numFmtId="0" fontId="7" fillId="0" borderId="3" xfId="0" applyFont="1" applyBorder="1" applyAlignment="1"/>
    <xf numFmtId="0" fontId="19" fillId="13" borderId="3" xfId="0" applyFont="1" applyFill="1" applyBorder="1" applyAlignment="1">
      <alignment horizontal="center"/>
    </xf>
    <xf numFmtId="0" fontId="4" fillId="0" borderId="4" xfId="0" applyFont="1" applyBorder="1" applyAlignment="1"/>
    <xf numFmtId="0" fontId="13" fillId="0" borderId="3" xfId="0" applyFont="1" applyBorder="1" applyAlignment="1">
      <alignment horizontal="center"/>
    </xf>
    <xf numFmtId="0" fontId="20" fillId="0" borderId="3" xfId="0" applyFont="1" applyBorder="1" applyAlignment="1"/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/>
    <xf numFmtId="0" fontId="29" fillId="0" borderId="0" xfId="0" applyFont="1" applyAlignment="1"/>
    <xf numFmtId="0" fontId="7" fillId="13" borderId="3" xfId="0" applyFont="1" applyFill="1" applyBorder="1" applyAlignment="1">
      <alignment horizontal="center"/>
    </xf>
    <xf numFmtId="0" fontId="7" fillId="13" borderId="3" xfId="0" applyFont="1" applyFill="1" applyBorder="1" applyAlignment="1">
      <alignment horizontal="left"/>
    </xf>
    <xf numFmtId="0" fontId="20" fillId="13" borderId="3" xfId="0" applyFont="1" applyFill="1" applyBorder="1" applyAlignment="1"/>
    <xf numFmtId="0" fontId="20" fillId="13" borderId="3" xfId="0" applyFont="1" applyFill="1" applyBorder="1" applyAlignment="1">
      <alignment horizontal="center"/>
    </xf>
    <xf numFmtId="0" fontId="20" fillId="13" borderId="11" xfId="0" applyFont="1" applyFill="1" applyBorder="1" applyAlignment="1"/>
    <xf numFmtId="0" fontId="19" fillId="0" borderId="6" xfId="0" applyFont="1" applyBorder="1" applyAlignment="1"/>
    <xf numFmtId="0" fontId="0" fillId="0" borderId="0" xfId="0" applyFont="1" applyAlignment="1"/>
    <xf numFmtId="0" fontId="19" fillId="13" borderId="11" xfId="0" applyFont="1" applyFill="1" applyBorder="1" applyAlignment="1"/>
    <xf numFmtId="0" fontId="0" fillId="0" borderId="6" xfId="0" applyFont="1" applyBorder="1" applyAlignment="1"/>
    <xf numFmtId="167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3" fontId="27" fillId="13" borderId="3" xfId="0" applyNumberFormat="1" applyFont="1" applyFill="1" applyBorder="1" applyAlignment="1"/>
    <xf numFmtId="3" fontId="0" fillId="0" borderId="3" xfId="0" applyNumberFormat="1" applyFont="1" applyBorder="1" applyAlignment="1"/>
    <xf numFmtId="0" fontId="4" fillId="13" borderId="3" xfId="0" applyFont="1" applyFill="1" applyBorder="1" applyAlignment="1"/>
    <xf numFmtId="3" fontId="4" fillId="13" borderId="3" xfId="0" applyNumberFormat="1" applyFont="1" applyFill="1" applyBorder="1" applyAlignment="1"/>
    <xf numFmtId="0" fontId="4" fillId="13" borderId="3" xfId="0" applyFont="1" applyFill="1" applyBorder="1" applyAlignment="1">
      <alignment horizontal="center"/>
    </xf>
    <xf numFmtId="0" fontId="19" fillId="0" borderId="4" xfId="0" applyFont="1" applyBorder="1" applyAlignment="1"/>
    <xf numFmtId="0" fontId="10" fillId="0" borderId="3" xfId="0" applyFont="1" applyBorder="1" applyAlignment="1">
      <alignment horizontal="center"/>
    </xf>
    <xf numFmtId="0" fontId="27" fillId="13" borderId="3" xfId="0" applyFont="1" applyFill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4" xfId="0" applyFont="1" applyBorder="1" applyAlignment="1"/>
    <xf numFmtId="0" fontId="27" fillId="13" borderId="3" xfId="0" applyFont="1" applyFill="1" applyBorder="1" applyAlignment="1">
      <alignment horizontal="right"/>
    </xf>
    <xf numFmtId="0" fontId="27" fillId="13" borderId="3" xfId="0" applyFont="1" applyFill="1" applyBorder="1" applyAlignment="1"/>
    <xf numFmtId="0" fontId="27" fillId="13" borderId="3" xfId="0" applyFont="1" applyFill="1" applyBorder="1" applyAlignment="1">
      <alignment horizontal="center"/>
    </xf>
    <xf numFmtId="0" fontId="7" fillId="0" borderId="3" xfId="0" applyFont="1" applyBorder="1" applyAlignment="1"/>
    <xf numFmtId="0" fontId="0" fillId="0" borderId="4" xfId="0" applyFont="1" applyBorder="1" applyAlignment="1"/>
    <xf numFmtId="0" fontId="0" fillId="0" borderId="3" xfId="0" applyFont="1" applyBorder="1" applyAlignment="1">
      <alignment horizontal="right"/>
    </xf>
    <xf numFmtId="0" fontId="13" fillId="0" borderId="0" xfId="0" applyFont="1" applyAlignment="1"/>
    <xf numFmtId="0" fontId="4" fillId="13" borderId="3" xfId="0" applyFont="1" applyFill="1" applyBorder="1" applyAlignment="1">
      <alignment horizontal="left"/>
    </xf>
    <xf numFmtId="0" fontId="30" fillId="0" borderId="3" xfId="0" applyFont="1" applyBorder="1" applyAlignment="1"/>
    <xf numFmtId="168" fontId="19" fillId="0" borderId="4" xfId="0" applyNumberFormat="1" applyFont="1" applyBorder="1" applyAlignment="1"/>
    <xf numFmtId="0" fontId="19" fillId="0" borderId="0" xfId="0" applyFont="1" applyAlignment="1"/>
    <xf numFmtId="0" fontId="19" fillId="0" borderId="3" xfId="0" applyFont="1" applyBorder="1" applyAlignment="1">
      <alignment horizontal="left"/>
    </xf>
    <xf numFmtId="0" fontId="31" fillId="0" borderId="3" xfId="0" applyFont="1" applyBorder="1" applyAlignment="1"/>
    <xf numFmtId="0" fontId="32" fillId="0" borderId="0" xfId="0" applyFont="1" applyAlignment="1"/>
    <xf numFmtId="0" fontId="17" fillId="0" borderId="3" xfId="0" applyFont="1" applyBorder="1" applyAlignment="1"/>
    <xf numFmtId="3" fontId="19" fillId="0" borderId="3" xfId="0" applyNumberFormat="1" applyFont="1" applyBorder="1" applyAlignment="1"/>
    <xf numFmtId="0" fontId="22" fillId="0" borderId="0" xfId="0" applyFont="1" applyAlignment="1">
      <alignment horizontal="center"/>
    </xf>
    <xf numFmtId="0" fontId="33" fillId="0" borderId="0" xfId="0" applyFont="1" applyAlignment="1"/>
    <xf numFmtId="0" fontId="0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2" fillId="3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3" fillId="0" borderId="16" xfId="0" applyFont="1" applyBorder="1"/>
    <xf numFmtId="0" fontId="19" fillId="0" borderId="8" xfId="0" applyFont="1" applyBorder="1" applyAlignment="1">
      <alignment horizontal="center" vertical="center" wrapText="1"/>
    </xf>
    <xf numFmtId="0" fontId="3" fillId="0" borderId="17" xfId="0" applyFont="1" applyBorder="1"/>
    <xf numFmtId="0" fontId="18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21" fillId="0" borderId="4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3" fillId="0" borderId="18" xfId="0" applyFont="1" applyBorder="1"/>
    <xf numFmtId="0" fontId="20" fillId="0" borderId="2" xfId="0" applyFont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/>
    </xf>
    <xf numFmtId="0" fontId="22" fillId="6" borderId="2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/>
    </xf>
    <xf numFmtId="0" fontId="3" fillId="0" borderId="12" xfId="0" applyFont="1" applyBorder="1"/>
    <xf numFmtId="0" fontId="13" fillId="6" borderId="14" xfId="0" applyFont="1" applyFill="1" applyBorder="1" applyAlignment="1">
      <alignment horizontal="center"/>
    </xf>
    <xf numFmtId="0" fontId="13" fillId="9" borderId="14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Alignme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0" fillId="0" borderId="3" xfId="0" applyFont="1" applyBorder="1" applyAlignment="1">
      <alignment shrinkToFit="1"/>
    </xf>
    <xf numFmtId="0" fontId="4" fillId="0" borderId="3" xfId="0" applyFont="1" applyBorder="1" applyAlignment="1">
      <alignment shrinkToFit="1"/>
    </xf>
    <xf numFmtId="0" fontId="5" fillId="0" borderId="3" xfId="0" applyFont="1" applyBorder="1" applyAlignment="1">
      <alignment shrinkToFit="1"/>
    </xf>
    <xf numFmtId="0" fontId="13" fillId="0" borderId="0" xfId="0" applyFont="1" applyAlignment="1">
      <alignment horizontal="left" shrinkToFit="1"/>
    </xf>
    <xf numFmtId="0" fontId="40" fillId="0" borderId="3" xfId="0" applyFont="1" applyBorder="1" applyAlignment="1">
      <alignment vertical="center" shrinkToFit="1"/>
    </xf>
    <xf numFmtId="0" fontId="2" fillId="2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shrinkToFit="1"/>
    </xf>
    <xf numFmtId="0" fontId="5" fillId="0" borderId="0" xfId="0" applyFont="1" applyAlignment="1">
      <alignment shrinkToFit="1"/>
    </xf>
    <xf numFmtId="0" fontId="3" fillId="0" borderId="3" xfId="0" applyFont="1" applyBorder="1" applyAlignment="1">
      <alignment shrinkToFit="1"/>
    </xf>
    <xf numFmtId="0" fontId="0" fillId="0" borderId="3" xfId="0" applyFont="1" applyBorder="1" applyAlignment="1">
      <alignment horizontal="left" shrinkToFit="1"/>
    </xf>
    <xf numFmtId="0" fontId="12" fillId="0" borderId="0" xfId="0" applyFont="1" applyAlignment="1">
      <alignment shrinkToFit="1"/>
    </xf>
    <xf numFmtId="0" fontId="15" fillId="4" borderId="3" xfId="0" applyFont="1" applyFill="1" applyBorder="1" applyAlignment="1">
      <alignment horizontal="left" shrinkToFit="1"/>
    </xf>
    <xf numFmtId="0" fontId="4" fillId="0" borderId="3" xfId="0" applyFont="1" applyBorder="1" applyAlignment="1">
      <alignment vertical="center" shrinkToFit="1"/>
    </xf>
    <xf numFmtId="0" fontId="2" fillId="14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horizontal="center" vertical="center" wrapText="1"/>
    </xf>
    <xf numFmtId="0" fontId="2" fillId="15" borderId="2" xfId="0" applyFont="1" applyFill="1" applyBorder="1" applyAlignment="1">
      <alignment horizontal="center" vertical="center" wrapText="1"/>
    </xf>
    <xf numFmtId="0" fontId="2" fillId="15" borderId="3" xfId="0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center" vertical="center" wrapText="1"/>
    </xf>
    <xf numFmtId="0" fontId="41" fillId="14" borderId="2" xfId="0" applyFont="1" applyFill="1" applyBorder="1" applyAlignment="1">
      <alignment horizontal="center" vertical="center" wrapText="1"/>
    </xf>
    <xf numFmtId="0" fontId="2" fillId="14" borderId="4" xfId="0" applyFont="1" applyFill="1" applyBorder="1" applyAlignment="1">
      <alignment horizontal="center" vertical="center"/>
    </xf>
    <xf numFmtId="0" fontId="3" fillId="16" borderId="5" xfId="0" applyFont="1" applyFill="1" applyBorder="1"/>
    <xf numFmtId="0" fontId="3" fillId="16" borderId="6" xfId="0" applyFont="1" applyFill="1" applyBorder="1"/>
    <xf numFmtId="0" fontId="3" fillId="16" borderId="7" xfId="0" applyFont="1" applyFill="1" applyBorder="1"/>
    <xf numFmtId="0" fontId="24" fillId="16" borderId="7" xfId="0" applyFont="1" applyFill="1" applyBorder="1"/>
    <xf numFmtId="0" fontId="2" fillId="14" borderId="3" xfId="0" applyFont="1" applyFill="1" applyBorder="1" applyAlignment="1">
      <alignment horizontal="center" vertical="center" wrapText="1"/>
    </xf>
    <xf numFmtId="0" fontId="2" fillId="14" borderId="3" xfId="0" applyFont="1" applyFill="1" applyBorder="1" applyAlignment="1">
      <alignment horizontal="center" vertical="center"/>
    </xf>
    <xf numFmtId="0" fontId="4" fillId="17" borderId="3" xfId="0" applyFont="1" applyFill="1" applyBorder="1" applyAlignment="1">
      <alignment horizontal="center"/>
    </xf>
    <xf numFmtId="0" fontId="4" fillId="17" borderId="3" xfId="0" applyFont="1" applyFill="1" applyBorder="1" applyAlignment="1">
      <alignment shrinkToFit="1"/>
    </xf>
    <xf numFmtId="4" fontId="4" fillId="17" borderId="3" xfId="0" applyNumberFormat="1" applyFont="1" applyFill="1" applyBorder="1" applyAlignment="1"/>
    <xf numFmtId="3" fontId="4" fillId="17" borderId="3" xfId="0" applyNumberFormat="1" applyFont="1" applyFill="1" applyBorder="1" applyAlignment="1"/>
    <xf numFmtId="0" fontId="4" fillId="17" borderId="3" xfId="0" applyFont="1" applyFill="1" applyBorder="1" applyAlignment="1"/>
    <xf numFmtId="0" fontId="40" fillId="0" borderId="0" xfId="0" applyFont="1" applyAlignment="1"/>
    <xf numFmtId="0" fontId="40" fillId="16" borderId="0" xfId="0" applyFont="1" applyFill="1" applyAlignment="1"/>
    <xf numFmtId="0" fontId="40" fillId="17" borderId="3" xfId="0" applyFont="1" applyFill="1" applyBorder="1" applyAlignment="1">
      <alignment wrapText="1"/>
    </xf>
    <xf numFmtId="0" fontId="40" fillId="17" borderId="3" xfId="0" applyFont="1" applyFill="1" applyBorder="1" applyAlignment="1"/>
    <xf numFmtId="0" fontId="40" fillId="17" borderId="3" xfId="0" applyFont="1" applyFill="1" applyBorder="1" applyAlignment="1">
      <alignment horizontal="center"/>
    </xf>
    <xf numFmtId="0" fontId="40" fillId="0" borderId="3" xfId="0" applyFont="1" applyBorder="1" applyAlignment="1">
      <alignment wrapText="1"/>
    </xf>
    <xf numFmtId="0" fontId="40" fillId="0" borderId="3" xfId="0" applyFont="1" applyBorder="1" applyAlignment="1"/>
    <xf numFmtId="0" fontId="40" fillId="0" borderId="3" xfId="0" applyFont="1" applyBorder="1" applyAlignment="1">
      <alignment horizontal="center"/>
    </xf>
    <xf numFmtId="0" fontId="40" fillId="0" borderId="3" xfId="0" applyFont="1" applyBorder="1" applyAlignment="1">
      <alignment shrinkToFit="1"/>
    </xf>
    <xf numFmtId="0" fontId="40" fillId="0" borderId="3" xfId="0" applyFont="1" applyBorder="1" applyAlignment="1">
      <alignment horizontal="left" shrinkToFit="1"/>
    </xf>
    <xf numFmtId="4" fontId="40" fillId="0" borderId="3" xfId="0" applyNumberFormat="1" applyFont="1" applyBorder="1" applyAlignment="1"/>
    <xf numFmtId="0" fontId="40" fillId="0" borderId="3" xfId="0" applyFont="1" applyBorder="1" applyAlignment="1">
      <alignment horizontal="right"/>
    </xf>
    <xf numFmtId="164" fontId="40" fillId="0" borderId="3" xfId="0" applyNumberFormat="1" applyFont="1" applyBorder="1" applyAlignment="1"/>
    <xf numFmtId="165" fontId="40" fillId="0" borderId="3" xfId="0" applyNumberFormat="1" applyFont="1" applyBorder="1" applyAlignment="1"/>
    <xf numFmtId="3" fontId="40" fillId="0" borderId="3" xfId="0" applyNumberFormat="1" applyFont="1" applyBorder="1" applyAlignment="1"/>
    <xf numFmtId="0" fontId="42" fillId="0" borderId="0" xfId="0" applyFont="1" applyAlignment="1">
      <alignment shrinkToFit="1"/>
    </xf>
    <xf numFmtId="0" fontId="3" fillId="0" borderId="0" xfId="0" applyFont="1" applyAlignment="1">
      <alignment horizontal="left" shrinkToFit="1"/>
    </xf>
    <xf numFmtId="0" fontId="5" fillId="0" borderId="3" xfId="0" applyFont="1" applyBorder="1" applyAlignment="1"/>
    <xf numFmtId="0" fontId="4" fillId="4" borderId="3" xfId="0" applyFont="1" applyFill="1" applyBorder="1" applyAlignment="1">
      <alignment horizontal="left" shrinkToFit="1"/>
    </xf>
    <xf numFmtId="0" fontId="40" fillId="0" borderId="3" xfId="0" applyFont="1" applyBorder="1" applyAlignment="1">
      <alignment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E2712-C303-4946-A920-5A7EC5D94126}">
  <dimension ref="A1:AS1088"/>
  <sheetViews>
    <sheetView tabSelected="1" workbookViewId="0">
      <pane xSplit="2" ySplit="7" topLeftCell="D47" activePane="bottomRight" state="frozen"/>
      <selection pane="topRight" activeCell="C1" sqref="C1"/>
      <selection pane="bottomLeft" activeCell="A9" sqref="A9"/>
      <selection pane="bottomRight" activeCell="N10" sqref="N10"/>
    </sheetView>
  </sheetViews>
  <sheetFormatPr defaultColWidth="11.25" defaultRowHeight="15" customHeight="1"/>
  <cols>
    <col min="1" max="1" width="4.125" style="292" customWidth="1"/>
    <col min="2" max="2" width="22" style="292" customWidth="1"/>
    <col min="3" max="3" width="24.625" style="292" hidden="1" customWidth="1"/>
    <col min="4" max="4" width="4.875" style="292" bestFit="1" customWidth="1"/>
    <col min="5" max="5" width="21.875" style="292" hidden="1" customWidth="1"/>
    <col min="6" max="6" width="7.125" style="292" hidden="1" customWidth="1"/>
    <col min="7" max="7" width="27.125" style="292" hidden="1" customWidth="1"/>
    <col min="8" max="8" width="4.75" style="292" hidden="1" customWidth="1"/>
    <col min="9" max="9" width="3.875" style="292" hidden="1" customWidth="1"/>
    <col min="10" max="10" width="12.625" style="292" hidden="1" customWidth="1"/>
    <col min="11" max="11" width="8.75" style="292" customWidth="1"/>
    <col min="12" max="12" width="5.25" style="292" customWidth="1"/>
    <col min="13" max="13" width="5.625" style="292" customWidth="1"/>
    <col min="14" max="14" width="5" style="292" customWidth="1"/>
    <col min="15" max="15" width="5.625" style="292" customWidth="1"/>
    <col min="16" max="16" width="5" style="292" customWidth="1"/>
    <col min="17" max="17" width="5.125" style="292" customWidth="1"/>
    <col min="18" max="18" width="5.5" style="292" customWidth="1"/>
    <col min="19" max="19" width="5" style="292" customWidth="1"/>
    <col min="20" max="20" width="5.375" style="292" customWidth="1"/>
    <col min="21" max="21" width="7.125" style="292" customWidth="1"/>
    <col min="22" max="22" width="5" style="292" customWidth="1"/>
    <col min="23" max="23" width="6.25" style="292" customWidth="1"/>
    <col min="24" max="24" width="5" style="292" customWidth="1"/>
    <col min="25" max="25" width="5.125" style="292" customWidth="1"/>
    <col min="26" max="26" width="5.25" style="292" customWidth="1"/>
    <col min="27" max="27" width="5.375" style="292" customWidth="1"/>
    <col min="28" max="28" width="4.875" style="292" customWidth="1"/>
    <col min="29" max="29" width="6" style="292" customWidth="1"/>
    <col min="30" max="31" width="5.75" style="292" customWidth="1"/>
    <col min="32" max="32" width="5.375" style="292" customWidth="1"/>
    <col min="33" max="33" width="5.5" style="292" customWidth="1"/>
    <col min="34" max="35" width="6" style="292" customWidth="1"/>
    <col min="36" max="45" width="11.25" style="292" customWidth="1"/>
    <col min="46" max="16384" width="11.25" style="292"/>
  </cols>
  <sheetData>
    <row r="1" spans="1:35" ht="18.75">
      <c r="A1" s="312" t="s">
        <v>118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</row>
    <row r="2" spans="1:35" ht="18.75">
      <c r="A2" s="312" t="s">
        <v>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</row>
    <row r="3" spans="1:35" ht="15.75" customHeight="1">
      <c r="A3" s="3"/>
      <c r="B3" s="3"/>
      <c r="C3" s="3"/>
      <c r="D3" s="3"/>
      <c r="E3" s="3"/>
      <c r="F3" s="3"/>
      <c r="G3" s="3"/>
      <c r="H3" s="3"/>
      <c r="I3" s="3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35" s="293" customFormat="1" ht="15.75" customHeight="1">
      <c r="A4" s="271"/>
      <c r="B4" s="272"/>
      <c r="C4" s="273"/>
      <c r="D4" s="273"/>
      <c r="E4" s="273"/>
      <c r="F4" s="273"/>
      <c r="G4" s="273"/>
      <c r="H4" s="273"/>
      <c r="I4" s="273"/>
      <c r="J4" s="273"/>
      <c r="K4" s="272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</row>
    <row r="5" spans="1:35" s="293" customFormat="1" ht="15.75" customHeight="1">
      <c r="A5" s="274" t="s">
        <v>4</v>
      </c>
      <c r="B5" s="275" t="s">
        <v>569</v>
      </c>
      <c r="C5" s="276" t="s">
        <v>6</v>
      </c>
      <c r="D5" s="276" t="s">
        <v>558</v>
      </c>
      <c r="E5" s="276" t="s">
        <v>8</v>
      </c>
      <c r="F5" s="276" t="s">
        <v>9</v>
      </c>
      <c r="G5" s="277" t="s">
        <v>10</v>
      </c>
      <c r="H5" s="278"/>
      <c r="I5" s="278"/>
      <c r="J5" s="276" t="s">
        <v>560</v>
      </c>
      <c r="K5" s="279" t="s">
        <v>559</v>
      </c>
      <c r="L5" s="280" t="s">
        <v>13</v>
      </c>
      <c r="M5" s="281"/>
      <c r="N5" s="281"/>
      <c r="O5" s="281"/>
      <c r="P5" s="281"/>
      <c r="Q5" s="281"/>
      <c r="R5" s="281"/>
      <c r="S5" s="282"/>
      <c r="T5" s="280" t="s">
        <v>14</v>
      </c>
      <c r="U5" s="281"/>
      <c r="V5" s="281"/>
      <c r="W5" s="281"/>
      <c r="X5" s="281"/>
      <c r="Y5" s="281"/>
      <c r="Z5" s="281"/>
      <c r="AA5" s="282"/>
      <c r="AB5" s="280" t="s">
        <v>15</v>
      </c>
      <c r="AC5" s="281"/>
      <c r="AD5" s="281"/>
      <c r="AE5" s="281"/>
      <c r="AF5" s="281"/>
      <c r="AG5" s="281"/>
      <c r="AH5" s="281"/>
      <c r="AI5" s="282"/>
    </row>
    <row r="6" spans="1:35" s="293" customFormat="1" ht="30.75" customHeight="1">
      <c r="A6" s="283"/>
      <c r="B6" s="283"/>
      <c r="C6" s="283"/>
      <c r="D6" s="283"/>
      <c r="E6" s="283"/>
      <c r="F6" s="283"/>
      <c r="G6" s="278" t="s">
        <v>16</v>
      </c>
      <c r="H6" s="278" t="s">
        <v>17</v>
      </c>
      <c r="I6" s="278" t="s">
        <v>18</v>
      </c>
      <c r="J6" s="283"/>
      <c r="K6" s="284"/>
      <c r="L6" s="285" t="s">
        <v>564</v>
      </c>
      <c r="M6" s="285" t="s">
        <v>563</v>
      </c>
      <c r="N6" s="285" t="s">
        <v>561</v>
      </c>
      <c r="O6" s="285" t="s">
        <v>562</v>
      </c>
      <c r="P6" s="286" t="s">
        <v>23</v>
      </c>
      <c r="Q6" s="286" t="s">
        <v>24</v>
      </c>
      <c r="R6" s="285" t="s">
        <v>568</v>
      </c>
      <c r="S6" s="286" t="s">
        <v>26</v>
      </c>
      <c r="T6" s="285" t="s">
        <v>566</v>
      </c>
      <c r="U6" s="285" t="s">
        <v>563</v>
      </c>
      <c r="V6" s="285" t="s">
        <v>565</v>
      </c>
      <c r="W6" s="285" t="s">
        <v>562</v>
      </c>
      <c r="X6" s="286" t="s">
        <v>23</v>
      </c>
      <c r="Y6" s="286" t="s">
        <v>24</v>
      </c>
      <c r="Z6" s="285" t="s">
        <v>568</v>
      </c>
      <c r="AA6" s="286" t="s">
        <v>26</v>
      </c>
      <c r="AB6" s="285" t="s">
        <v>564</v>
      </c>
      <c r="AC6" s="285" t="s">
        <v>563</v>
      </c>
      <c r="AD6" s="285" t="s">
        <v>565</v>
      </c>
      <c r="AE6" s="285" t="s">
        <v>562</v>
      </c>
      <c r="AF6" s="286" t="s">
        <v>23</v>
      </c>
      <c r="AG6" s="286" t="s">
        <v>24</v>
      </c>
      <c r="AH6" s="285" t="s">
        <v>567</v>
      </c>
      <c r="AI6" s="286" t="s">
        <v>26</v>
      </c>
    </row>
    <row r="7" spans="1:35" s="293" customFormat="1" ht="15.75" customHeight="1">
      <c r="A7" s="287"/>
      <c r="B7" s="288" t="s">
        <v>120</v>
      </c>
      <c r="C7" s="294"/>
      <c r="D7" s="295"/>
      <c r="E7" s="289">
        <f t="shared" ref="E7:I7" si="0">E8+E11+E23+E27+E35+E40+E44+E48+E51+E53+E59+E62+E70+E77+E82+E89+E94+E101+E107+E113+E120+E132+E139+E141+E144+E145+E146+E150+E151+E158+E161+E166+E174</f>
        <v>2307105.4</v>
      </c>
      <c r="F7" s="290">
        <f t="shared" si="0"/>
        <v>718</v>
      </c>
      <c r="G7" s="290">
        <f t="shared" si="0"/>
        <v>404</v>
      </c>
      <c r="H7" s="290">
        <f t="shared" si="0"/>
        <v>307</v>
      </c>
      <c r="I7" s="290">
        <f t="shared" si="0"/>
        <v>22</v>
      </c>
      <c r="J7" s="296"/>
      <c r="K7" s="295"/>
      <c r="L7" s="291">
        <f t="shared" ref="L7:M7" si="1">L8+L11+L23+L27+L35+L40+L44+L48+L51+L53+L59+L62+L70+L77+L82+L89+L94+L101+L107+L113+L120+L132+L139+L141+L144+L145+L146+L150+L151+L158+L161+L166+L174</f>
        <v>1</v>
      </c>
      <c r="M7" s="291">
        <f t="shared" si="1"/>
        <v>78</v>
      </c>
      <c r="N7" s="295"/>
      <c r="O7" s="291">
        <f>O8+O11+O23+O27+O35+O40+O44+O48+O51+O53+O59+O62+O70+O77+O82+O89+O94+O101+O107+O113+O120+O132+O139+O141+O144+O145+O146+O150+O151+O158+O161+O166+O174</f>
        <v>374</v>
      </c>
      <c r="P7" s="295"/>
      <c r="Q7" s="290">
        <f>Q8+Q11+Q23+Q27+Q35+Q40+Q44+Q48+Q51+Q53+Q59+Q62+Q70+Q77+Q82+Q89+Q94+Q101+Q107+Q113+Q120+Q132+Q139+Q141+Q144+Q145+Q146+Q150+Q151+Q158+Q161+Q166+Q174</f>
        <v>119</v>
      </c>
      <c r="R7" s="295"/>
      <c r="S7" s="295"/>
      <c r="T7" s="291">
        <f t="shared" ref="T7:U7" si="2">T8+T11+T23+T27+T35+T40+T44+T48+T51+T53+T59+T62+T70+T77+T82+T89+T94+T101+T107+T113+T120+T132+T139+T141+T144+T145+T146+T150+T151+T158+T161+T166+T174</f>
        <v>24</v>
      </c>
      <c r="U7" s="291">
        <f t="shared" si="2"/>
        <v>2269</v>
      </c>
      <c r="V7" s="295"/>
      <c r="W7" s="291">
        <f>W8+W11+W23+W27+W35+W40+W44+W48+W51+W53+W59+W62+W70+W77+W82+W89+W94+W101+W107+W113+W120+W132+W139+W141+W144+W145+W146+W150+W151+W158+W161+W166+W174</f>
        <v>8282</v>
      </c>
      <c r="X7" s="295"/>
      <c r="Y7" s="290">
        <f>Y8+Y11+Y23+Y27+Y35+Y40+Y44+Y48+Y51+Y53+Y59+Y62+Y70+Y77+Y82+Y89+Y94+Y101+Y107+Y113+Y120+Y132+Y139+Y141+Y144+Y145+Y146+Y150+Y151+Y158+Y161+Y166+Y174</f>
        <v>4002</v>
      </c>
      <c r="Z7" s="295"/>
      <c r="AA7" s="295"/>
      <c r="AB7" s="291">
        <f t="shared" ref="AB7:AE7" si="3">AB8+AB11+AB23+AB27+AB35+AB40+AB44+AB48+AB51+AB53+AB59+AB62+AB70+AB77+AB82+AB89+AB94+AB101+AB107+AB113+AB120+AB132+AB139+AB141+AB144+AB145+AB146+AB150+AB151+AB158+AB161+AB166+AB174</f>
        <v>2</v>
      </c>
      <c r="AC7" s="291">
        <f t="shared" si="3"/>
        <v>93</v>
      </c>
      <c r="AD7" s="291">
        <f t="shared" si="3"/>
        <v>0</v>
      </c>
      <c r="AE7" s="291">
        <f t="shared" si="3"/>
        <v>550</v>
      </c>
      <c r="AF7" s="295"/>
      <c r="AG7" s="290">
        <f>AG8+AG11+AG23+AG27+AG35+AG40+AG44+AG48+AG51+AG53+AG59+AG62+AG70+AG77+AG82+AG89+AG94+AG101+AG107+AG113+AG120+AG132+AG139+AG141+AG144+AG145+AG146+AG150+AG151+AG158+AG161+AG166+AG174</f>
        <v>244</v>
      </c>
      <c r="AH7" s="295"/>
      <c r="AI7" s="295"/>
    </row>
    <row r="8" spans="1:35" ht="15.75" customHeight="1">
      <c r="A8" s="20">
        <v>1</v>
      </c>
      <c r="B8" s="259" t="s">
        <v>27</v>
      </c>
      <c r="C8" s="297"/>
      <c r="D8" s="298"/>
      <c r="E8" s="15">
        <f t="shared" ref="E8:I8" si="4">E9+E10</f>
        <v>3818</v>
      </c>
      <c r="F8" s="15">
        <f t="shared" si="4"/>
        <v>20</v>
      </c>
      <c r="G8" s="15">
        <f t="shared" si="4"/>
        <v>6</v>
      </c>
      <c r="H8" s="15">
        <f t="shared" si="4"/>
        <v>14</v>
      </c>
      <c r="I8" s="298">
        <f t="shared" si="4"/>
        <v>0</v>
      </c>
      <c r="J8" s="299"/>
      <c r="K8" s="298"/>
      <c r="L8" s="298">
        <f t="shared" ref="L8:M8" si="5">L9+L10</f>
        <v>1</v>
      </c>
      <c r="M8" s="298">
        <f t="shared" si="5"/>
        <v>11</v>
      </c>
      <c r="N8" s="298"/>
      <c r="O8" s="298"/>
      <c r="P8" s="298"/>
      <c r="Q8" s="298"/>
      <c r="R8" s="298"/>
      <c r="S8" s="298"/>
      <c r="T8" s="298">
        <f t="shared" ref="T8:U8" si="6">T9+T10</f>
        <v>24</v>
      </c>
      <c r="U8" s="298">
        <f t="shared" si="6"/>
        <v>411</v>
      </c>
      <c r="V8" s="298"/>
      <c r="W8" s="298"/>
      <c r="X8" s="298"/>
      <c r="Y8" s="298"/>
      <c r="Z8" s="298"/>
      <c r="AA8" s="298"/>
      <c r="AB8" s="298">
        <v>2</v>
      </c>
      <c r="AC8" s="298">
        <v>20</v>
      </c>
      <c r="AD8" s="298"/>
      <c r="AE8" s="298"/>
      <c r="AF8" s="298"/>
      <c r="AG8" s="298"/>
      <c r="AH8" s="298"/>
      <c r="AI8" s="298"/>
    </row>
    <row r="9" spans="1:35" ht="15.75" customHeight="1">
      <c r="A9" s="20"/>
      <c r="B9" s="300" t="s">
        <v>28</v>
      </c>
      <c r="C9" s="300" t="s">
        <v>29</v>
      </c>
      <c r="D9" s="298"/>
      <c r="E9" s="298">
        <v>1347</v>
      </c>
      <c r="F9" s="298">
        <v>13</v>
      </c>
      <c r="G9" s="298">
        <v>6</v>
      </c>
      <c r="H9" s="298">
        <v>7</v>
      </c>
      <c r="I9" s="298"/>
      <c r="J9" s="299" t="s">
        <v>30</v>
      </c>
      <c r="K9" s="298">
        <v>1</v>
      </c>
      <c r="L9" s="298">
        <v>1</v>
      </c>
      <c r="M9" s="298">
        <v>4</v>
      </c>
      <c r="N9" s="298"/>
      <c r="O9" s="298"/>
      <c r="P9" s="298"/>
      <c r="Q9" s="298"/>
      <c r="R9" s="298"/>
      <c r="S9" s="298"/>
      <c r="T9" s="298">
        <v>24</v>
      </c>
      <c r="U9" s="298">
        <v>156</v>
      </c>
      <c r="V9" s="298"/>
      <c r="W9" s="298"/>
      <c r="X9" s="298"/>
      <c r="Y9" s="298"/>
      <c r="Z9" s="298"/>
      <c r="AA9" s="298"/>
      <c r="AB9" s="298">
        <v>2</v>
      </c>
      <c r="AC9" s="298">
        <v>8</v>
      </c>
      <c r="AD9" s="298"/>
      <c r="AE9" s="298"/>
      <c r="AF9" s="298"/>
      <c r="AG9" s="298"/>
      <c r="AH9" s="298"/>
      <c r="AI9" s="298"/>
    </row>
    <row r="10" spans="1:35" ht="15.75" customHeight="1">
      <c r="A10" s="20"/>
      <c r="B10" s="300" t="s">
        <v>31</v>
      </c>
      <c r="C10" s="300" t="s">
        <v>32</v>
      </c>
      <c r="D10" s="298"/>
      <c r="E10" s="298">
        <v>2471</v>
      </c>
      <c r="F10" s="298">
        <v>7</v>
      </c>
      <c r="G10" s="298"/>
      <c r="H10" s="298">
        <v>7</v>
      </c>
      <c r="I10" s="298"/>
      <c r="J10" s="299" t="s">
        <v>30</v>
      </c>
      <c r="K10" s="298">
        <v>1</v>
      </c>
      <c r="L10" s="298"/>
      <c r="M10" s="298">
        <v>7</v>
      </c>
      <c r="N10" s="298"/>
      <c r="O10" s="298"/>
      <c r="P10" s="298"/>
      <c r="Q10" s="298"/>
      <c r="R10" s="298"/>
      <c r="S10" s="298"/>
      <c r="T10" s="298"/>
      <c r="U10" s="298">
        <v>255</v>
      </c>
      <c r="V10" s="298"/>
      <c r="W10" s="298"/>
      <c r="X10" s="298"/>
      <c r="Y10" s="298"/>
      <c r="Z10" s="298"/>
      <c r="AA10" s="298"/>
      <c r="AB10" s="298"/>
      <c r="AC10" s="298">
        <v>12</v>
      </c>
      <c r="AD10" s="298"/>
      <c r="AE10" s="298"/>
      <c r="AF10" s="298"/>
      <c r="AG10" s="298"/>
      <c r="AH10" s="298"/>
      <c r="AI10" s="298"/>
    </row>
    <row r="11" spans="1:35" ht="15.75" customHeight="1">
      <c r="A11" s="20">
        <v>2</v>
      </c>
      <c r="B11" s="265" t="s">
        <v>33</v>
      </c>
      <c r="C11" s="300"/>
      <c r="D11" s="298"/>
      <c r="E11" s="15">
        <f t="shared" ref="E11:H11" si="7">SUM(E12:E22)</f>
        <v>1852</v>
      </c>
      <c r="F11" s="15">
        <f t="shared" si="7"/>
        <v>11</v>
      </c>
      <c r="G11" s="15">
        <f t="shared" si="7"/>
        <v>0</v>
      </c>
      <c r="H11" s="15">
        <f t="shared" si="7"/>
        <v>11</v>
      </c>
      <c r="I11" s="298"/>
      <c r="J11" s="299"/>
      <c r="K11" s="15"/>
      <c r="L11" s="298"/>
      <c r="M11" s="15">
        <f>SUM(M12:M22)</f>
        <v>11</v>
      </c>
      <c r="N11" s="298"/>
      <c r="O11" s="298"/>
      <c r="P11" s="298"/>
      <c r="Q11" s="298"/>
      <c r="R11" s="298"/>
      <c r="S11" s="298"/>
      <c r="T11" s="298"/>
      <c r="U11" s="15">
        <f>SUM(U12:U22)</f>
        <v>309</v>
      </c>
      <c r="V11" s="298"/>
      <c r="W11" s="298"/>
      <c r="X11" s="298"/>
      <c r="Y11" s="298"/>
      <c r="Z11" s="298"/>
      <c r="AA11" s="298"/>
      <c r="AB11" s="298"/>
      <c r="AC11" s="15">
        <f>SUM(AC12:AC22)</f>
        <v>12</v>
      </c>
      <c r="AD11" s="298"/>
      <c r="AE11" s="298"/>
      <c r="AF11" s="298"/>
      <c r="AG11" s="298"/>
      <c r="AH11" s="298"/>
      <c r="AI11" s="298"/>
    </row>
    <row r="12" spans="1:35" ht="15.75" customHeight="1">
      <c r="A12" s="20"/>
      <c r="B12" s="266" t="s">
        <v>34</v>
      </c>
      <c r="C12" s="300" t="s">
        <v>35</v>
      </c>
      <c r="D12" s="298"/>
      <c r="E12" s="298">
        <v>420</v>
      </c>
      <c r="F12" s="298">
        <v>1</v>
      </c>
      <c r="G12" s="298"/>
      <c r="H12" s="298">
        <v>1</v>
      </c>
      <c r="I12" s="298"/>
      <c r="J12" s="299" t="s">
        <v>30</v>
      </c>
      <c r="K12" s="298">
        <v>0</v>
      </c>
      <c r="L12" s="298"/>
      <c r="M12" s="298">
        <v>1</v>
      </c>
      <c r="N12" s="298"/>
      <c r="O12" s="298"/>
      <c r="P12" s="298"/>
      <c r="Q12" s="298"/>
      <c r="R12" s="298"/>
      <c r="S12" s="298"/>
      <c r="T12" s="298"/>
      <c r="U12" s="298">
        <v>36</v>
      </c>
      <c r="V12" s="298"/>
      <c r="W12" s="298"/>
      <c r="X12" s="298"/>
      <c r="Y12" s="298"/>
      <c r="Z12" s="298"/>
      <c r="AA12" s="298"/>
      <c r="AB12" s="298"/>
      <c r="AC12" s="298">
        <v>1</v>
      </c>
      <c r="AD12" s="298"/>
      <c r="AE12" s="298"/>
      <c r="AF12" s="298"/>
      <c r="AG12" s="298"/>
      <c r="AH12" s="298"/>
      <c r="AI12" s="298"/>
    </row>
    <row r="13" spans="1:35" ht="15.75" customHeight="1">
      <c r="A13" s="20"/>
      <c r="B13" s="300" t="s">
        <v>36</v>
      </c>
      <c r="C13" s="300" t="s">
        <v>37</v>
      </c>
      <c r="D13" s="298"/>
      <c r="E13" s="298">
        <v>180</v>
      </c>
      <c r="F13" s="298">
        <v>1</v>
      </c>
      <c r="G13" s="298"/>
      <c r="H13" s="298">
        <v>1</v>
      </c>
      <c r="I13" s="298"/>
      <c r="J13" s="299" t="s">
        <v>30</v>
      </c>
      <c r="K13" s="298">
        <v>3</v>
      </c>
      <c r="L13" s="298"/>
      <c r="M13" s="298">
        <v>1</v>
      </c>
      <c r="N13" s="298"/>
      <c r="O13" s="298"/>
      <c r="P13" s="298"/>
      <c r="Q13" s="298"/>
      <c r="R13" s="298"/>
      <c r="S13" s="298"/>
      <c r="T13" s="298"/>
      <c r="U13" s="298">
        <v>21</v>
      </c>
      <c r="V13" s="298"/>
      <c r="W13" s="298"/>
      <c r="X13" s="298"/>
      <c r="Y13" s="298"/>
      <c r="Z13" s="298"/>
      <c r="AA13" s="298"/>
      <c r="AB13" s="298"/>
      <c r="AC13" s="298">
        <v>1</v>
      </c>
      <c r="AD13" s="298"/>
      <c r="AE13" s="298"/>
      <c r="AF13" s="298"/>
      <c r="AG13" s="298"/>
      <c r="AH13" s="298"/>
      <c r="AI13" s="298"/>
    </row>
    <row r="14" spans="1:35" ht="15.75" customHeight="1">
      <c r="A14" s="20"/>
      <c r="B14" s="300" t="s">
        <v>38</v>
      </c>
      <c r="C14" s="300" t="s">
        <v>37</v>
      </c>
      <c r="D14" s="298"/>
      <c r="E14" s="298">
        <v>240</v>
      </c>
      <c r="F14" s="298">
        <v>1</v>
      </c>
      <c r="G14" s="298"/>
      <c r="H14" s="298">
        <v>1</v>
      </c>
      <c r="I14" s="298"/>
      <c r="J14" s="299" t="s">
        <v>30</v>
      </c>
      <c r="K14" s="298">
        <v>6</v>
      </c>
      <c r="L14" s="298"/>
      <c r="M14" s="298">
        <v>1</v>
      </c>
      <c r="N14" s="298"/>
      <c r="O14" s="298"/>
      <c r="P14" s="298"/>
      <c r="Q14" s="298"/>
      <c r="R14" s="298"/>
      <c r="S14" s="298"/>
      <c r="T14" s="298"/>
      <c r="U14" s="298">
        <v>23</v>
      </c>
      <c r="V14" s="298"/>
      <c r="W14" s="298"/>
      <c r="X14" s="298"/>
      <c r="Y14" s="298"/>
      <c r="Z14" s="298"/>
      <c r="AA14" s="298"/>
      <c r="AB14" s="298"/>
      <c r="AC14" s="298">
        <v>1</v>
      </c>
      <c r="AD14" s="298"/>
      <c r="AE14" s="298"/>
      <c r="AF14" s="298"/>
      <c r="AG14" s="298"/>
      <c r="AH14" s="298"/>
      <c r="AI14" s="298"/>
    </row>
    <row r="15" spans="1:35" ht="15.75" customHeight="1">
      <c r="A15" s="20"/>
      <c r="B15" s="300" t="s">
        <v>39</v>
      </c>
      <c r="C15" s="300" t="s">
        <v>35</v>
      </c>
      <c r="D15" s="298"/>
      <c r="E15" s="298">
        <v>64</v>
      </c>
      <c r="F15" s="298">
        <v>1</v>
      </c>
      <c r="G15" s="298"/>
      <c r="H15" s="298">
        <v>1</v>
      </c>
      <c r="I15" s="298"/>
      <c r="J15" s="299"/>
      <c r="K15" s="298">
        <v>2</v>
      </c>
      <c r="L15" s="298"/>
      <c r="M15" s="298">
        <v>1</v>
      </c>
      <c r="N15" s="298"/>
      <c r="O15" s="298"/>
      <c r="P15" s="298"/>
      <c r="Q15" s="298"/>
      <c r="R15" s="298"/>
      <c r="S15" s="298"/>
      <c r="T15" s="298"/>
      <c r="U15" s="298">
        <v>21</v>
      </c>
      <c r="V15" s="298"/>
      <c r="W15" s="298"/>
      <c r="X15" s="298"/>
      <c r="Y15" s="298"/>
      <c r="Z15" s="298"/>
      <c r="AA15" s="298"/>
      <c r="AB15" s="298"/>
      <c r="AC15" s="298">
        <v>1</v>
      </c>
      <c r="AD15" s="298"/>
      <c r="AE15" s="298"/>
      <c r="AF15" s="298"/>
      <c r="AG15" s="298"/>
      <c r="AH15" s="298"/>
      <c r="AI15" s="298"/>
    </row>
    <row r="16" spans="1:35" ht="15.75" customHeight="1">
      <c r="A16" s="20"/>
      <c r="B16" s="300" t="s">
        <v>40</v>
      </c>
      <c r="C16" s="300" t="s">
        <v>41</v>
      </c>
      <c r="D16" s="298"/>
      <c r="E16" s="298">
        <v>64</v>
      </c>
      <c r="F16" s="298">
        <v>1</v>
      </c>
      <c r="G16" s="298"/>
      <c r="H16" s="298">
        <v>1</v>
      </c>
      <c r="I16" s="298"/>
      <c r="J16" s="299"/>
      <c r="K16" s="298">
        <v>5</v>
      </c>
      <c r="L16" s="298"/>
      <c r="M16" s="298">
        <v>1</v>
      </c>
      <c r="N16" s="298"/>
      <c r="O16" s="298"/>
      <c r="P16" s="298"/>
      <c r="Q16" s="298"/>
      <c r="R16" s="298"/>
      <c r="S16" s="298"/>
      <c r="T16" s="298"/>
      <c r="U16" s="298">
        <v>42</v>
      </c>
      <c r="V16" s="298"/>
      <c r="W16" s="298"/>
      <c r="X16" s="298"/>
      <c r="Y16" s="298"/>
      <c r="Z16" s="298"/>
      <c r="AA16" s="298"/>
      <c r="AB16" s="298"/>
      <c r="AC16" s="298">
        <v>2</v>
      </c>
      <c r="AD16" s="298"/>
      <c r="AE16" s="298"/>
      <c r="AF16" s="298"/>
      <c r="AG16" s="298"/>
      <c r="AH16" s="298"/>
      <c r="AI16" s="298"/>
    </row>
    <row r="17" spans="1:35" ht="15.75" customHeight="1">
      <c r="A17" s="20"/>
      <c r="B17" s="300" t="s">
        <v>42</v>
      </c>
      <c r="C17" s="300" t="s">
        <v>41</v>
      </c>
      <c r="D17" s="298"/>
      <c r="E17" s="298">
        <v>240</v>
      </c>
      <c r="F17" s="298">
        <v>1</v>
      </c>
      <c r="G17" s="298"/>
      <c r="H17" s="298">
        <v>1</v>
      </c>
      <c r="I17" s="298"/>
      <c r="J17" s="299" t="s">
        <v>30</v>
      </c>
      <c r="K17" s="298">
        <v>8</v>
      </c>
      <c r="L17" s="298"/>
      <c r="M17" s="298">
        <v>1</v>
      </c>
      <c r="N17" s="298"/>
      <c r="O17" s="298"/>
      <c r="P17" s="298"/>
      <c r="Q17" s="298"/>
      <c r="R17" s="298"/>
      <c r="S17" s="298"/>
      <c r="T17" s="298"/>
      <c r="U17" s="298">
        <v>33</v>
      </c>
      <c r="V17" s="298"/>
      <c r="W17" s="298"/>
      <c r="X17" s="298"/>
      <c r="Y17" s="298"/>
      <c r="Z17" s="298"/>
      <c r="AA17" s="298"/>
      <c r="AB17" s="298"/>
      <c r="AC17" s="298">
        <v>1</v>
      </c>
      <c r="AD17" s="298"/>
      <c r="AE17" s="298"/>
      <c r="AF17" s="298"/>
      <c r="AG17" s="298"/>
      <c r="AH17" s="298"/>
      <c r="AI17" s="298"/>
    </row>
    <row r="18" spans="1:35" ht="15.75" customHeight="1">
      <c r="A18" s="20"/>
      <c r="B18" s="300" t="s">
        <v>43</v>
      </c>
      <c r="C18" s="300" t="s">
        <v>44</v>
      </c>
      <c r="D18" s="298"/>
      <c r="E18" s="298">
        <v>64</v>
      </c>
      <c r="F18" s="298">
        <v>1</v>
      </c>
      <c r="G18" s="298"/>
      <c r="H18" s="298">
        <v>1</v>
      </c>
      <c r="I18" s="298"/>
      <c r="J18" s="299"/>
      <c r="K18" s="298">
        <v>7</v>
      </c>
      <c r="L18" s="298"/>
      <c r="M18" s="298">
        <v>1</v>
      </c>
      <c r="N18" s="298"/>
      <c r="O18" s="298"/>
      <c r="P18" s="298"/>
      <c r="Q18" s="298"/>
      <c r="R18" s="298"/>
      <c r="S18" s="298"/>
      <c r="T18" s="298"/>
      <c r="U18" s="298">
        <v>22</v>
      </c>
      <c r="V18" s="298"/>
      <c r="W18" s="298"/>
      <c r="X18" s="298"/>
      <c r="Y18" s="298"/>
      <c r="Z18" s="298"/>
      <c r="AA18" s="298"/>
      <c r="AB18" s="298"/>
      <c r="AC18" s="298">
        <v>1</v>
      </c>
      <c r="AD18" s="298"/>
      <c r="AE18" s="298"/>
      <c r="AF18" s="298"/>
      <c r="AG18" s="298"/>
      <c r="AH18" s="298"/>
      <c r="AI18" s="298"/>
    </row>
    <row r="19" spans="1:35" ht="15.75" customHeight="1">
      <c r="A19" s="20"/>
      <c r="B19" s="300" t="s">
        <v>45</v>
      </c>
      <c r="C19" s="300" t="s">
        <v>46</v>
      </c>
      <c r="D19" s="298"/>
      <c r="E19" s="298">
        <v>270</v>
      </c>
      <c r="F19" s="298">
        <v>1</v>
      </c>
      <c r="G19" s="298"/>
      <c r="H19" s="298">
        <v>1</v>
      </c>
      <c r="I19" s="298"/>
      <c r="J19" s="299" t="s">
        <v>30</v>
      </c>
      <c r="K19" s="298">
        <v>4</v>
      </c>
      <c r="L19" s="298"/>
      <c r="M19" s="298">
        <v>1</v>
      </c>
      <c r="N19" s="298"/>
      <c r="O19" s="298"/>
      <c r="P19" s="298"/>
      <c r="Q19" s="298"/>
      <c r="R19" s="298"/>
      <c r="S19" s="298"/>
      <c r="T19" s="298"/>
      <c r="U19" s="298">
        <v>32</v>
      </c>
      <c r="V19" s="298"/>
      <c r="W19" s="298"/>
      <c r="X19" s="298"/>
      <c r="Y19" s="298"/>
      <c r="Z19" s="298"/>
      <c r="AA19" s="298"/>
      <c r="AB19" s="298"/>
      <c r="AC19" s="298">
        <v>1</v>
      </c>
      <c r="AD19" s="298"/>
      <c r="AE19" s="298"/>
      <c r="AF19" s="298"/>
      <c r="AG19" s="298"/>
      <c r="AH19" s="298"/>
      <c r="AI19" s="298"/>
    </row>
    <row r="20" spans="1:35" ht="15.75" customHeight="1">
      <c r="A20" s="20"/>
      <c r="B20" s="300" t="s">
        <v>47</v>
      </c>
      <c r="C20" s="300" t="s">
        <v>48</v>
      </c>
      <c r="D20" s="298"/>
      <c r="E20" s="298">
        <v>182</v>
      </c>
      <c r="F20" s="298">
        <v>1</v>
      </c>
      <c r="G20" s="298"/>
      <c r="H20" s="298">
        <v>1</v>
      </c>
      <c r="I20" s="298"/>
      <c r="J20" s="299"/>
      <c r="K20" s="298">
        <v>9</v>
      </c>
      <c r="L20" s="298"/>
      <c r="M20" s="298">
        <v>1</v>
      </c>
      <c r="N20" s="298"/>
      <c r="O20" s="298"/>
      <c r="P20" s="298"/>
      <c r="Q20" s="298"/>
      <c r="R20" s="298"/>
      <c r="S20" s="298"/>
      <c r="T20" s="298"/>
      <c r="U20" s="298">
        <v>29</v>
      </c>
      <c r="V20" s="298"/>
      <c r="W20" s="298"/>
      <c r="X20" s="298"/>
      <c r="Y20" s="298"/>
      <c r="Z20" s="298"/>
      <c r="AA20" s="298"/>
      <c r="AB20" s="298"/>
      <c r="AC20" s="298">
        <v>1</v>
      </c>
      <c r="AD20" s="298"/>
      <c r="AE20" s="298"/>
      <c r="AF20" s="298"/>
      <c r="AG20" s="298"/>
      <c r="AH20" s="298"/>
      <c r="AI20" s="298"/>
    </row>
    <row r="21" spans="1:35" ht="15.75" customHeight="1">
      <c r="A21" s="20"/>
      <c r="B21" s="300" t="s">
        <v>49</v>
      </c>
      <c r="C21" s="300" t="s">
        <v>50</v>
      </c>
      <c r="D21" s="298"/>
      <c r="E21" s="298">
        <v>64</v>
      </c>
      <c r="F21" s="298">
        <v>1</v>
      </c>
      <c r="G21" s="298"/>
      <c r="H21" s="298">
        <v>1</v>
      </c>
      <c r="I21" s="298"/>
      <c r="J21" s="299"/>
      <c r="K21" s="298">
        <v>6</v>
      </c>
      <c r="L21" s="298"/>
      <c r="M21" s="298">
        <v>1</v>
      </c>
      <c r="N21" s="298"/>
      <c r="O21" s="298"/>
      <c r="P21" s="298"/>
      <c r="Q21" s="298"/>
      <c r="R21" s="298"/>
      <c r="S21" s="298"/>
      <c r="T21" s="298"/>
      <c r="U21" s="298">
        <v>32</v>
      </c>
      <c r="V21" s="298"/>
      <c r="W21" s="298"/>
      <c r="X21" s="298"/>
      <c r="Y21" s="298"/>
      <c r="Z21" s="298"/>
      <c r="AA21" s="298"/>
      <c r="AB21" s="298"/>
      <c r="AC21" s="298">
        <v>1</v>
      </c>
      <c r="AD21" s="298"/>
      <c r="AE21" s="298"/>
      <c r="AF21" s="298"/>
      <c r="AG21" s="298"/>
      <c r="AH21" s="298"/>
      <c r="AI21" s="298"/>
    </row>
    <row r="22" spans="1:35" ht="15.75" customHeight="1">
      <c r="A22" s="20"/>
      <c r="B22" s="300" t="s">
        <v>51</v>
      </c>
      <c r="C22" s="300" t="s">
        <v>52</v>
      </c>
      <c r="D22" s="298"/>
      <c r="E22" s="298">
        <v>64</v>
      </c>
      <c r="F22" s="298">
        <v>1</v>
      </c>
      <c r="G22" s="298"/>
      <c r="H22" s="298">
        <v>1</v>
      </c>
      <c r="I22" s="298"/>
      <c r="J22" s="299"/>
      <c r="K22" s="298">
        <v>9</v>
      </c>
      <c r="L22" s="298"/>
      <c r="M22" s="298">
        <v>1</v>
      </c>
      <c r="N22" s="298"/>
      <c r="O22" s="298"/>
      <c r="P22" s="298"/>
      <c r="Q22" s="298"/>
      <c r="R22" s="298"/>
      <c r="S22" s="298"/>
      <c r="T22" s="298"/>
      <c r="U22" s="298">
        <v>18</v>
      </c>
      <c r="V22" s="298"/>
      <c r="W22" s="298"/>
      <c r="X22" s="298"/>
      <c r="Y22" s="298"/>
      <c r="Z22" s="298"/>
      <c r="AA22" s="298"/>
      <c r="AB22" s="298"/>
      <c r="AC22" s="298">
        <v>1</v>
      </c>
      <c r="AD22" s="298"/>
      <c r="AE22" s="298"/>
      <c r="AF22" s="298"/>
      <c r="AG22" s="298"/>
      <c r="AH22" s="298"/>
      <c r="AI22" s="298"/>
    </row>
    <row r="23" spans="1:35" ht="15.75" customHeight="1">
      <c r="A23" s="20">
        <v>3</v>
      </c>
      <c r="B23" s="259" t="s">
        <v>53</v>
      </c>
      <c r="C23" s="300"/>
      <c r="D23" s="298"/>
      <c r="E23" s="15">
        <v>1206.7</v>
      </c>
      <c r="F23" s="15">
        <f t="shared" ref="F23:G23" si="8">SUM(F24:F26)</f>
        <v>8</v>
      </c>
      <c r="G23" s="15">
        <f t="shared" si="8"/>
        <v>6</v>
      </c>
      <c r="H23" s="15"/>
      <c r="I23" s="15">
        <f>SUM(I24:I26)</f>
        <v>2</v>
      </c>
      <c r="J23" s="299"/>
      <c r="K23" s="298"/>
      <c r="L23" s="298"/>
      <c r="M23" s="15">
        <f>SUM(M24:M26)</f>
        <v>6</v>
      </c>
      <c r="N23" s="298"/>
      <c r="O23" s="298"/>
      <c r="P23" s="298"/>
      <c r="Q23" s="298"/>
      <c r="R23" s="298"/>
      <c r="S23" s="298"/>
      <c r="T23" s="298"/>
      <c r="U23" s="15">
        <f>SUM(U24:U26)</f>
        <v>150</v>
      </c>
      <c r="V23" s="298"/>
      <c r="W23" s="298"/>
      <c r="X23" s="298"/>
      <c r="Y23" s="298"/>
      <c r="Z23" s="298"/>
      <c r="AA23" s="298"/>
      <c r="AB23" s="298"/>
      <c r="AC23" s="15">
        <f>SUM(AC24:AC26)</f>
        <v>6</v>
      </c>
      <c r="AD23" s="298"/>
      <c r="AE23" s="298"/>
      <c r="AF23" s="298"/>
      <c r="AG23" s="298"/>
      <c r="AH23" s="298"/>
      <c r="AI23" s="298"/>
    </row>
    <row r="24" spans="1:35" ht="15.75" customHeight="1">
      <c r="A24" s="20"/>
      <c r="B24" s="300" t="s">
        <v>54</v>
      </c>
      <c r="C24" s="300" t="s">
        <v>55</v>
      </c>
      <c r="D24" s="298"/>
      <c r="E24" s="298">
        <v>1206.7</v>
      </c>
      <c r="F24" s="298">
        <v>6</v>
      </c>
      <c r="G24" s="298">
        <v>6</v>
      </c>
      <c r="H24" s="298"/>
      <c r="I24" s="298"/>
      <c r="J24" s="299" t="s">
        <v>30</v>
      </c>
      <c r="K24" s="298">
        <v>0</v>
      </c>
      <c r="L24" s="298"/>
      <c r="M24" s="298">
        <v>3</v>
      </c>
      <c r="N24" s="298"/>
      <c r="O24" s="298"/>
      <c r="P24" s="298"/>
      <c r="Q24" s="298"/>
      <c r="R24" s="298"/>
      <c r="S24" s="298"/>
      <c r="T24" s="298"/>
      <c r="U24" s="298">
        <v>70</v>
      </c>
      <c r="V24" s="298"/>
      <c r="W24" s="298"/>
      <c r="X24" s="298"/>
      <c r="Y24" s="298"/>
      <c r="Z24" s="298"/>
      <c r="AA24" s="298"/>
      <c r="AB24" s="298"/>
      <c r="AC24" s="298">
        <v>3</v>
      </c>
      <c r="AD24" s="298"/>
      <c r="AE24" s="298"/>
      <c r="AF24" s="298"/>
      <c r="AG24" s="298"/>
      <c r="AH24" s="298"/>
      <c r="AI24" s="298"/>
    </row>
    <row r="25" spans="1:35" ht="15.75" customHeight="1">
      <c r="A25" s="20"/>
      <c r="B25" s="300" t="s">
        <v>56</v>
      </c>
      <c r="C25" s="300" t="s">
        <v>57</v>
      </c>
      <c r="D25" s="298"/>
      <c r="E25" s="298" t="s">
        <v>58</v>
      </c>
      <c r="F25" s="298">
        <v>1</v>
      </c>
      <c r="G25" s="298"/>
      <c r="H25" s="298"/>
      <c r="I25" s="298">
        <v>1</v>
      </c>
      <c r="J25" s="299"/>
      <c r="K25" s="298">
        <v>3</v>
      </c>
      <c r="L25" s="298"/>
      <c r="M25" s="298">
        <v>2</v>
      </c>
      <c r="N25" s="298"/>
      <c r="O25" s="298"/>
      <c r="P25" s="298"/>
      <c r="Q25" s="298"/>
      <c r="R25" s="298"/>
      <c r="S25" s="298"/>
      <c r="T25" s="298"/>
      <c r="U25" s="298">
        <v>48</v>
      </c>
      <c r="V25" s="298"/>
      <c r="W25" s="298"/>
      <c r="X25" s="298"/>
      <c r="Y25" s="298"/>
      <c r="Z25" s="298"/>
      <c r="AA25" s="298"/>
      <c r="AB25" s="298"/>
      <c r="AC25" s="298">
        <v>2</v>
      </c>
      <c r="AD25" s="298"/>
      <c r="AE25" s="298"/>
      <c r="AF25" s="298"/>
      <c r="AG25" s="298"/>
      <c r="AH25" s="298"/>
      <c r="AI25" s="298"/>
    </row>
    <row r="26" spans="1:35" ht="15.75" customHeight="1">
      <c r="A26" s="20"/>
      <c r="B26" s="300" t="s">
        <v>59</v>
      </c>
      <c r="C26" s="300" t="s">
        <v>60</v>
      </c>
      <c r="D26" s="298"/>
      <c r="E26" s="298" t="s">
        <v>58</v>
      </c>
      <c r="F26" s="298">
        <v>1</v>
      </c>
      <c r="G26" s="298"/>
      <c r="H26" s="298"/>
      <c r="I26" s="298">
        <v>1</v>
      </c>
      <c r="J26" s="299"/>
      <c r="K26" s="298">
        <v>5</v>
      </c>
      <c r="L26" s="298"/>
      <c r="M26" s="298">
        <v>1</v>
      </c>
      <c r="N26" s="298"/>
      <c r="O26" s="298"/>
      <c r="P26" s="298"/>
      <c r="Q26" s="298"/>
      <c r="R26" s="298"/>
      <c r="S26" s="298"/>
      <c r="T26" s="298"/>
      <c r="U26" s="298">
        <v>32</v>
      </c>
      <c r="V26" s="298"/>
      <c r="W26" s="298"/>
      <c r="X26" s="298"/>
      <c r="Y26" s="298"/>
      <c r="Z26" s="298"/>
      <c r="AA26" s="298"/>
      <c r="AB26" s="298"/>
      <c r="AC26" s="298">
        <v>1</v>
      </c>
      <c r="AD26" s="298"/>
      <c r="AE26" s="298"/>
      <c r="AF26" s="298"/>
      <c r="AG26" s="298"/>
      <c r="AH26" s="298"/>
      <c r="AI26" s="298"/>
    </row>
    <row r="27" spans="1:35" ht="15.75" customHeight="1">
      <c r="A27" s="20">
        <v>4</v>
      </c>
      <c r="B27" s="259" t="s">
        <v>61</v>
      </c>
      <c r="C27" s="300"/>
      <c r="D27" s="298"/>
      <c r="E27" s="15">
        <f>E28</f>
        <v>1203.3</v>
      </c>
      <c r="F27" s="15">
        <f>SUM(F28:F34)</f>
        <v>12</v>
      </c>
      <c r="G27" s="298"/>
      <c r="H27" s="15">
        <f>SUM(H28:H34)</f>
        <v>12</v>
      </c>
      <c r="I27" s="298"/>
      <c r="J27" s="299"/>
      <c r="K27" s="298" t="s">
        <v>62</v>
      </c>
      <c r="L27" s="298"/>
      <c r="M27" s="15">
        <f>SUM(M28:M34)</f>
        <v>9</v>
      </c>
      <c r="N27" s="298"/>
      <c r="O27" s="298"/>
      <c r="P27" s="298"/>
      <c r="Q27" s="298"/>
      <c r="R27" s="298"/>
      <c r="S27" s="298"/>
      <c r="T27" s="298"/>
      <c r="U27" s="15">
        <f>SUM(U28:U34)</f>
        <v>280</v>
      </c>
      <c r="V27" s="298"/>
      <c r="W27" s="298"/>
      <c r="X27" s="298"/>
      <c r="Y27" s="298"/>
      <c r="Z27" s="298"/>
      <c r="AA27" s="298"/>
      <c r="AB27" s="298"/>
      <c r="AC27" s="15">
        <f>SUM(AC28:AC34)</f>
        <v>8</v>
      </c>
      <c r="AD27" s="298"/>
      <c r="AE27" s="298"/>
      <c r="AF27" s="298"/>
      <c r="AG27" s="298"/>
      <c r="AH27" s="298"/>
      <c r="AI27" s="298"/>
    </row>
    <row r="28" spans="1:35" ht="15.75" customHeight="1">
      <c r="A28" s="20"/>
      <c r="B28" s="300" t="s">
        <v>63</v>
      </c>
      <c r="C28" s="300" t="s">
        <v>64</v>
      </c>
      <c r="D28" s="298"/>
      <c r="E28" s="298">
        <v>1203.3</v>
      </c>
      <c r="F28" s="298">
        <v>7</v>
      </c>
      <c r="G28" s="298"/>
      <c r="H28" s="298">
        <v>7</v>
      </c>
      <c r="I28" s="298"/>
      <c r="J28" s="299" t="s">
        <v>30</v>
      </c>
      <c r="K28" s="298"/>
      <c r="L28" s="298"/>
      <c r="M28" s="298">
        <v>4</v>
      </c>
      <c r="N28" s="298"/>
      <c r="O28" s="298"/>
      <c r="P28" s="298"/>
      <c r="Q28" s="298"/>
      <c r="R28" s="298"/>
      <c r="S28" s="298"/>
      <c r="T28" s="298"/>
      <c r="U28" s="298">
        <v>120</v>
      </c>
      <c r="V28" s="298"/>
      <c r="W28" s="298"/>
      <c r="X28" s="298"/>
      <c r="Y28" s="298"/>
      <c r="Z28" s="298"/>
      <c r="AA28" s="298"/>
      <c r="AB28" s="298"/>
      <c r="AC28" s="298">
        <v>4</v>
      </c>
      <c r="AD28" s="298"/>
      <c r="AE28" s="298"/>
      <c r="AF28" s="298"/>
      <c r="AG28" s="298"/>
      <c r="AH28" s="298"/>
      <c r="AI28" s="298"/>
    </row>
    <row r="29" spans="1:35" ht="15.75" customHeight="1">
      <c r="A29" s="20"/>
      <c r="B29" s="300" t="s">
        <v>65</v>
      </c>
      <c r="C29" s="300" t="s">
        <v>66</v>
      </c>
      <c r="D29" s="298"/>
      <c r="E29" s="298" t="s">
        <v>67</v>
      </c>
      <c r="F29" s="298">
        <v>1</v>
      </c>
      <c r="G29" s="298"/>
      <c r="H29" s="298">
        <v>1</v>
      </c>
      <c r="I29" s="298"/>
      <c r="J29" s="299"/>
      <c r="K29" s="298">
        <v>4</v>
      </c>
      <c r="L29" s="298"/>
      <c r="M29" s="298">
        <v>1</v>
      </c>
      <c r="N29" s="298"/>
      <c r="O29" s="298"/>
      <c r="P29" s="298"/>
      <c r="Q29" s="298"/>
      <c r="R29" s="298"/>
      <c r="S29" s="298"/>
      <c r="T29" s="298"/>
      <c r="U29" s="298">
        <v>38</v>
      </c>
      <c r="V29" s="298"/>
      <c r="W29" s="298"/>
      <c r="X29" s="298"/>
      <c r="Y29" s="298"/>
      <c r="Z29" s="298"/>
      <c r="AA29" s="298"/>
      <c r="AB29" s="298"/>
      <c r="AC29" s="298">
        <v>1</v>
      </c>
      <c r="AD29" s="298"/>
      <c r="AE29" s="298"/>
      <c r="AF29" s="298"/>
      <c r="AG29" s="298"/>
      <c r="AH29" s="298"/>
      <c r="AI29" s="298"/>
    </row>
    <row r="30" spans="1:35" ht="15.75" customHeight="1">
      <c r="A30" s="20"/>
      <c r="B30" s="300" t="s">
        <v>68</v>
      </c>
      <c r="C30" s="300" t="s">
        <v>69</v>
      </c>
      <c r="D30" s="298"/>
      <c r="E30" s="298" t="s">
        <v>67</v>
      </c>
      <c r="F30" s="298">
        <v>1</v>
      </c>
      <c r="G30" s="298"/>
      <c r="H30" s="298">
        <v>1</v>
      </c>
      <c r="I30" s="298"/>
      <c r="J30" s="299"/>
      <c r="K30" s="298">
        <v>6</v>
      </c>
      <c r="L30" s="298"/>
      <c r="M30" s="298">
        <v>1</v>
      </c>
      <c r="N30" s="298"/>
      <c r="O30" s="298"/>
      <c r="P30" s="298"/>
      <c r="Q30" s="298"/>
      <c r="R30" s="298"/>
      <c r="S30" s="298"/>
      <c r="T30" s="298"/>
      <c r="U30" s="298">
        <v>37</v>
      </c>
      <c r="V30" s="298"/>
      <c r="W30" s="298"/>
      <c r="X30" s="298"/>
      <c r="Y30" s="298"/>
      <c r="Z30" s="298"/>
      <c r="AA30" s="298"/>
      <c r="AB30" s="298"/>
      <c r="AC30" s="298">
        <v>1</v>
      </c>
      <c r="AD30" s="298"/>
      <c r="AE30" s="298"/>
      <c r="AF30" s="298"/>
      <c r="AG30" s="298"/>
      <c r="AH30" s="298"/>
      <c r="AI30" s="298"/>
    </row>
    <row r="31" spans="1:35" ht="15.75" customHeight="1">
      <c r="A31" s="20"/>
      <c r="B31" s="300" t="s">
        <v>70</v>
      </c>
      <c r="C31" s="300" t="s">
        <v>71</v>
      </c>
      <c r="D31" s="298"/>
      <c r="E31" s="298" t="s">
        <v>67</v>
      </c>
      <c r="F31" s="298">
        <v>1</v>
      </c>
      <c r="G31" s="298"/>
      <c r="H31" s="298">
        <v>1</v>
      </c>
      <c r="I31" s="298"/>
      <c r="J31" s="299"/>
      <c r="K31" s="298">
        <v>5</v>
      </c>
      <c r="L31" s="298"/>
      <c r="M31" s="298">
        <v>1</v>
      </c>
      <c r="N31" s="298"/>
      <c r="O31" s="298"/>
      <c r="P31" s="298"/>
      <c r="Q31" s="298"/>
      <c r="R31" s="298"/>
      <c r="S31" s="298"/>
      <c r="T31" s="298"/>
      <c r="U31" s="298">
        <v>31</v>
      </c>
      <c r="V31" s="298"/>
      <c r="W31" s="298"/>
      <c r="X31" s="298"/>
      <c r="Y31" s="298"/>
      <c r="Z31" s="298"/>
      <c r="AA31" s="298"/>
      <c r="AB31" s="298"/>
      <c r="AC31" s="298">
        <v>1</v>
      </c>
      <c r="AD31" s="298"/>
      <c r="AE31" s="298"/>
      <c r="AF31" s="298"/>
      <c r="AG31" s="298"/>
      <c r="AH31" s="298"/>
      <c r="AI31" s="298"/>
    </row>
    <row r="32" spans="1:35" ht="15.75" customHeight="1">
      <c r="A32" s="20"/>
      <c r="B32" s="300" t="s">
        <v>72</v>
      </c>
      <c r="C32" s="300" t="s">
        <v>73</v>
      </c>
      <c r="D32" s="298"/>
      <c r="E32" s="298" t="s">
        <v>67</v>
      </c>
      <c r="F32" s="298">
        <v>1</v>
      </c>
      <c r="G32" s="298"/>
      <c r="H32" s="298">
        <v>1</v>
      </c>
      <c r="I32" s="298"/>
      <c r="J32" s="299"/>
      <c r="K32" s="298">
        <v>8</v>
      </c>
      <c r="L32" s="298"/>
      <c r="M32" s="298">
        <v>1</v>
      </c>
      <c r="N32" s="298"/>
      <c r="O32" s="298"/>
      <c r="P32" s="298"/>
      <c r="Q32" s="298"/>
      <c r="R32" s="298"/>
      <c r="S32" s="298"/>
      <c r="T32" s="298"/>
      <c r="U32" s="298">
        <v>30</v>
      </c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  <c r="AH32" s="298"/>
      <c r="AI32" s="298"/>
    </row>
    <row r="33" spans="1:35" ht="15.75" customHeight="1">
      <c r="A33" s="20"/>
      <c r="B33" s="300" t="s">
        <v>74</v>
      </c>
      <c r="C33" s="300" t="s">
        <v>75</v>
      </c>
      <c r="D33" s="298"/>
      <c r="E33" s="298" t="s">
        <v>67</v>
      </c>
      <c r="F33" s="298">
        <v>1</v>
      </c>
      <c r="G33" s="298"/>
      <c r="H33" s="298">
        <v>1</v>
      </c>
      <c r="I33" s="298"/>
      <c r="J33" s="299"/>
      <c r="K33" s="298">
        <v>14</v>
      </c>
      <c r="L33" s="298"/>
      <c r="M33" s="298">
        <v>1</v>
      </c>
      <c r="N33" s="298"/>
      <c r="O33" s="298"/>
      <c r="P33" s="298"/>
      <c r="Q33" s="298"/>
      <c r="R33" s="298"/>
      <c r="S33" s="298"/>
      <c r="T33" s="298"/>
      <c r="U33" s="298">
        <v>24</v>
      </c>
      <c r="V33" s="298"/>
      <c r="W33" s="298"/>
      <c r="X33" s="298"/>
      <c r="Y33" s="298"/>
      <c r="Z33" s="298"/>
      <c r="AA33" s="298"/>
      <c r="AB33" s="298"/>
      <c r="AC33" s="298">
        <v>1</v>
      </c>
      <c r="AD33" s="298"/>
      <c r="AE33" s="298"/>
      <c r="AF33" s="298"/>
      <c r="AG33" s="298"/>
      <c r="AH33" s="298"/>
      <c r="AI33" s="298"/>
    </row>
    <row r="34" spans="1:35" ht="15.75" customHeight="1">
      <c r="A34" s="20"/>
      <c r="B34" s="300" t="s">
        <v>76</v>
      </c>
      <c r="C34" s="300" t="s">
        <v>77</v>
      </c>
      <c r="D34" s="298">
        <v>2017</v>
      </c>
      <c r="E34" s="298"/>
      <c r="F34" s="298"/>
      <c r="G34" s="298"/>
      <c r="H34" s="298"/>
      <c r="I34" s="298"/>
      <c r="J34" s="299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</row>
    <row r="35" spans="1:35" ht="15.75" customHeight="1">
      <c r="A35" s="20">
        <v>5</v>
      </c>
      <c r="B35" s="259" t="s">
        <v>78</v>
      </c>
      <c r="C35" s="259"/>
      <c r="D35" s="15"/>
      <c r="E35" s="24">
        <f t="shared" ref="E35:I35" si="9">SUM(E36:E39)</f>
        <v>4852</v>
      </c>
      <c r="F35" s="24">
        <f t="shared" si="9"/>
        <v>12</v>
      </c>
      <c r="G35" s="24">
        <f t="shared" si="9"/>
        <v>6</v>
      </c>
      <c r="H35" s="24">
        <f t="shared" si="9"/>
        <v>3</v>
      </c>
      <c r="I35" s="24">
        <f t="shared" si="9"/>
        <v>3</v>
      </c>
      <c r="J35" s="20"/>
      <c r="K35" s="15"/>
      <c r="L35" s="15"/>
      <c r="M35" s="15">
        <v>12</v>
      </c>
      <c r="N35" s="15"/>
      <c r="O35" s="15"/>
      <c r="P35" s="15"/>
      <c r="Q35" s="15"/>
      <c r="R35" s="15"/>
      <c r="S35" s="15"/>
      <c r="T35" s="15"/>
      <c r="U35" s="15">
        <v>342</v>
      </c>
      <c r="V35" s="15"/>
      <c r="W35" s="15"/>
      <c r="X35" s="15"/>
      <c r="Y35" s="15"/>
      <c r="Z35" s="15"/>
      <c r="AA35" s="15"/>
      <c r="AB35" s="15"/>
      <c r="AC35" s="15">
        <v>15</v>
      </c>
      <c r="AD35" s="15"/>
      <c r="AE35" s="15"/>
      <c r="AF35" s="15"/>
      <c r="AG35" s="15"/>
      <c r="AH35" s="15"/>
      <c r="AI35" s="15"/>
    </row>
    <row r="36" spans="1:35" ht="15.75" customHeight="1">
      <c r="A36" s="20"/>
      <c r="B36" s="301" t="s">
        <v>79</v>
      </c>
      <c r="C36" s="300" t="s">
        <v>80</v>
      </c>
      <c r="D36" s="298"/>
      <c r="E36" s="298">
        <v>1586</v>
      </c>
      <c r="F36" s="298">
        <v>6</v>
      </c>
      <c r="G36" s="298">
        <v>3</v>
      </c>
      <c r="H36" s="298">
        <v>3</v>
      </c>
      <c r="I36" s="298"/>
      <c r="J36" s="299" t="s">
        <v>30</v>
      </c>
      <c r="K36" s="298">
        <v>0</v>
      </c>
      <c r="L36" s="298"/>
      <c r="M36" s="298">
        <v>6</v>
      </c>
      <c r="N36" s="298"/>
      <c r="O36" s="298"/>
      <c r="P36" s="298"/>
      <c r="Q36" s="298"/>
      <c r="R36" s="298"/>
      <c r="S36" s="298"/>
      <c r="T36" s="298"/>
      <c r="U36" s="298">
        <v>161</v>
      </c>
      <c r="V36" s="298"/>
      <c r="W36" s="298"/>
      <c r="X36" s="298"/>
      <c r="Y36" s="298"/>
      <c r="Z36" s="298"/>
      <c r="AA36" s="298"/>
      <c r="AB36" s="298"/>
      <c r="AC36" s="298">
        <v>8</v>
      </c>
      <c r="AD36" s="298"/>
      <c r="AE36" s="298"/>
      <c r="AF36" s="298"/>
      <c r="AG36" s="298"/>
      <c r="AH36" s="298"/>
      <c r="AI36" s="298"/>
    </row>
    <row r="37" spans="1:35" ht="15.75" customHeight="1">
      <c r="A37" s="20"/>
      <c r="B37" s="301" t="s">
        <v>81</v>
      </c>
      <c r="C37" s="300" t="s">
        <v>82</v>
      </c>
      <c r="D37" s="298"/>
      <c r="E37" s="298">
        <v>1816</v>
      </c>
      <c r="F37" s="298">
        <v>3</v>
      </c>
      <c r="G37" s="298">
        <v>3</v>
      </c>
      <c r="H37" s="298"/>
      <c r="I37" s="298"/>
      <c r="J37" s="299"/>
      <c r="K37" s="298">
        <v>5</v>
      </c>
      <c r="L37" s="298"/>
      <c r="M37" s="298">
        <v>3</v>
      </c>
      <c r="N37" s="298"/>
      <c r="O37" s="298"/>
      <c r="P37" s="298"/>
      <c r="Q37" s="298"/>
      <c r="R37" s="298"/>
      <c r="S37" s="298"/>
      <c r="T37" s="298"/>
      <c r="U37" s="298">
        <v>81</v>
      </c>
      <c r="V37" s="298"/>
      <c r="W37" s="298"/>
      <c r="X37" s="298"/>
      <c r="Y37" s="298"/>
      <c r="Z37" s="298"/>
      <c r="AA37" s="298"/>
      <c r="AB37" s="298"/>
      <c r="AC37" s="298">
        <v>3</v>
      </c>
      <c r="AD37" s="298"/>
      <c r="AE37" s="298"/>
      <c r="AF37" s="298"/>
      <c r="AG37" s="298"/>
      <c r="AH37" s="298"/>
      <c r="AI37" s="298"/>
    </row>
    <row r="38" spans="1:35" ht="15.75" customHeight="1">
      <c r="A38" s="20"/>
      <c r="B38" s="300" t="s">
        <v>83</v>
      </c>
      <c r="C38" s="300" t="s">
        <v>84</v>
      </c>
      <c r="D38" s="298"/>
      <c r="E38" s="298">
        <v>250</v>
      </c>
      <c r="F38" s="298">
        <v>1</v>
      </c>
      <c r="G38" s="298"/>
      <c r="H38" s="298"/>
      <c r="I38" s="298">
        <v>1</v>
      </c>
      <c r="J38" s="299"/>
      <c r="K38" s="298">
        <v>10</v>
      </c>
      <c r="L38" s="298"/>
      <c r="M38" s="298">
        <v>1</v>
      </c>
      <c r="N38" s="298"/>
      <c r="O38" s="298"/>
      <c r="P38" s="298"/>
      <c r="Q38" s="298"/>
      <c r="R38" s="298"/>
      <c r="S38" s="298"/>
      <c r="T38" s="298"/>
      <c r="U38" s="298">
        <v>30</v>
      </c>
      <c r="V38" s="298"/>
      <c r="W38" s="298"/>
      <c r="X38" s="298"/>
      <c r="Y38" s="298"/>
      <c r="Z38" s="298"/>
      <c r="AA38" s="298"/>
      <c r="AB38" s="298"/>
      <c r="AC38" s="298">
        <v>1</v>
      </c>
      <c r="AD38" s="298"/>
      <c r="AE38" s="298"/>
      <c r="AF38" s="298"/>
      <c r="AG38" s="298"/>
      <c r="AH38" s="298"/>
      <c r="AI38" s="298"/>
    </row>
    <row r="39" spans="1:35" ht="15.75" customHeight="1">
      <c r="A39" s="20"/>
      <c r="B39" s="300" t="s">
        <v>85</v>
      </c>
      <c r="C39" s="300" t="s">
        <v>86</v>
      </c>
      <c r="D39" s="298"/>
      <c r="E39" s="298">
        <v>1200</v>
      </c>
      <c r="F39" s="298">
        <v>2</v>
      </c>
      <c r="G39" s="298"/>
      <c r="H39" s="298"/>
      <c r="I39" s="298">
        <v>2</v>
      </c>
      <c r="J39" s="299"/>
      <c r="K39" s="298">
        <v>15</v>
      </c>
      <c r="L39" s="298"/>
      <c r="M39" s="298">
        <v>2</v>
      </c>
      <c r="N39" s="298"/>
      <c r="O39" s="298"/>
      <c r="P39" s="298"/>
      <c r="Q39" s="298"/>
      <c r="R39" s="298"/>
      <c r="S39" s="298"/>
      <c r="T39" s="298"/>
      <c r="U39" s="298">
        <v>70</v>
      </c>
      <c r="V39" s="298"/>
      <c r="W39" s="298"/>
      <c r="X39" s="298"/>
      <c r="Y39" s="298"/>
      <c r="Z39" s="298"/>
      <c r="AA39" s="298"/>
      <c r="AB39" s="298"/>
      <c r="AC39" s="298">
        <v>3</v>
      </c>
      <c r="AD39" s="298"/>
      <c r="AE39" s="298"/>
      <c r="AF39" s="298"/>
      <c r="AG39" s="298"/>
      <c r="AH39" s="298"/>
      <c r="AI39" s="298"/>
    </row>
    <row r="40" spans="1:35" ht="15.75" customHeight="1">
      <c r="A40" s="20">
        <v>6</v>
      </c>
      <c r="B40" s="259" t="s">
        <v>87</v>
      </c>
      <c r="C40" s="300"/>
      <c r="D40" s="298"/>
      <c r="E40" s="15">
        <v>3171.6</v>
      </c>
      <c r="F40" s="15">
        <v>16</v>
      </c>
      <c r="G40" s="15">
        <v>12</v>
      </c>
      <c r="H40" s="15">
        <v>8</v>
      </c>
      <c r="I40" s="298"/>
      <c r="J40" s="299"/>
      <c r="K40" s="15"/>
      <c r="L40" s="298"/>
      <c r="M40" s="15">
        <v>10</v>
      </c>
      <c r="N40" s="298"/>
      <c r="O40" s="298"/>
      <c r="P40" s="298"/>
      <c r="Q40" s="298"/>
      <c r="R40" s="298"/>
      <c r="S40" s="298"/>
      <c r="T40" s="298"/>
      <c r="U40" s="15">
        <v>303</v>
      </c>
      <c r="V40" s="298"/>
      <c r="W40" s="298"/>
      <c r="X40" s="298"/>
      <c r="Y40" s="298"/>
      <c r="Z40" s="298"/>
      <c r="AA40" s="298"/>
      <c r="AB40" s="298"/>
      <c r="AC40" s="15">
        <v>12</v>
      </c>
      <c r="AD40" s="298"/>
      <c r="AE40" s="298"/>
      <c r="AF40" s="298"/>
      <c r="AG40" s="298"/>
      <c r="AH40" s="298"/>
      <c r="AI40" s="298"/>
    </row>
    <row r="41" spans="1:35" ht="15.75" customHeight="1">
      <c r="A41" s="20"/>
      <c r="B41" s="300" t="s">
        <v>88</v>
      </c>
      <c r="C41" s="300" t="s">
        <v>89</v>
      </c>
      <c r="D41" s="298"/>
      <c r="E41" s="298">
        <v>3171.6</v>
      </c>
      <c r="F41" s="298">
        <v>12</v>
      </c>
      <c r="G41" s="298">
        <v>4</v>
      </c>
      <c r="H41" s="298">
        <v>8</v>
      </c>
      <c r="I41" s="298"/>
      <c r="J41" s="299" t="s">
        <v>30</v>
      </c>
      <c r="K41" s="298"/>
      <c r="L41" s="298"/>
      <c r="M41" s="298">
        <v>6</v>
      </c>
      <c r="N41" s="298"/>
      <c r="O41" s="298"/>
      <c r="P41" s="298"/>
      <c r="Q41" s="298"/>
      <c r="R41" s="298"/>
      <c r="S41" s="298"/>
      <c r="T41" s="298"/>
      <c r="U41" s="298">
        <v>194</v>
      </c>
      <c r="V41" s="298"/>
      <c r="W41" s="298"/>
      <c r="X41" s="298"/>
      <c r="Y41" s="298"/>
      <c r="Z41" s="298"/>
      <c r="AA41" s="298"/>
      <c r="AB41" s="298"/>
      <c r="AC41" s="298">
        <v>8</v>
      </c>
      <c r="AD41" s="298"/>
      <c r="AE41" s="298"/>
      <c r="AF41" s="298"/>
      <c r="AG41" s="298"/>
      <c r="AH41" s="298"/>
      <c r="AI41" s="298"/>
    </row>
    <row r="42" spans="1:35" ht="15.75" customHeight="1">
      <c r="A42" s="20"/>
      <c r="B42" s="300" t="s">
        <v>90</v>
      </c>
      <c r="C42" s="300" t="s">
        <v>91</v>
      </c>
      <c r="D42" s="298"/>
      <c r="E42" s="299" t="s">
        <v>92</v>
      </c>
      <c r="F42" s="298">
        <v>2</v>
      </c>
      <c r="G42" s="298">
        <v>2</v>
      </c>
      <c r="H42" s="298"/>
      <c r="I42" s="298"/>
      <c r="J42" s="299"/>
      <c r="K42" s="298">
        <v>7</v>
      </c>
      <c r="L42" s="298"/>
      <c r="M42" s="298">
        <v>2</v>
      </c>
      <c r="N42" s="298"/>
      <c r="O42" s="298"/>
      <c r="P42" s="298"/>
      <c r="Q42" s="298"/>
      <c r="R42" s="298"/>
      <c r="S42" s="298"/>
      <c r="T42" s="298"/>
      <c r="U42" s="298">
        <v>58</v>
      </c>
      <c r="V42" s="298"/>
      <c r="W42" s="298"/>
      <c r="X42" s="298"/>
      <c r="Y42" s="298"/>
      <c r="Z42" s="298"/>
      <c r="AA42" s="298"/>
      <c r="AB42" s="298"/>
      <c r="AC42" s="298">
        <v>2</v>
      </c>
      <c r="AD42" s="298"/>
      <c r="AE42" s="298"/>
      <c r="AF42" s="298"/>
      <c r="AG42" s="298"/>
      <c r="AH42" s="298"/>
      <c r="AI42" s="298"/>
    </row>
    <row r="43" spans="1:35" ht="15.75" customHeight="1">
      <c r="A43" s="20"/>
      <c r="B43" s="300" t="s">
        <v>93</v>
      </c>
      <c r="C43" s="300" t="s">
        <v>94</v>
      </c>
      <c r="D43" s="298"/>
      <c r="E43" s="299" t="s">
        <v>92</v>
      </c>
      <c r="F43" s="298">
        <v>2</v>
      </c>
      <c r="G43" s="298">
        <v>2</v>
      </c>
      <c r="H43" s="298"/>
      <c r="I43" s="298"/>
      <c r="J43" s="299"/>
      <c r="K43" s="298">
        <v>5</v>
      </c>
      <c r="L43" s="298"/>
      <c r="M43" s="298">
        <v>2</v>
      </c>
      <c r="N43" s="298"/>
      <c r="O43" s="298"/>
      <c r="P43" s="298"/>
      <c r="Q43" s="298"/>
      <c r="R43" s="298"/>
      <c r="S43" s="298"/>
      <c r="T43" s="298"/>
      <c r="U43" s="298">
        <v>51</v>
      </c>
      <c r="V43" s="298"/>
      <c r="W43" s="298"/>
      <c r="X43" s="298"/>
      <c r="Y43" s="298"/>
      <c r="Z43" s="298"/>
      <c r="AA43" s="298"/>
      <c r="AB43" s="298"/>
      <c r="AC43" s="298">
        <v>2</v>
      </c>
      <c r="AD43" s="298"/>
      <c r="AE43" s="298"/>
      <c r="AF43" s="298"/>
      <c r="AG43" s="298"/>
      <c r="AH43" s="298"/>
      <c r="AI43" s="298"/>
    </row>
    <row r="44" spans="1:35" ht="15.75" customHeight="1">
      <c r="A44" s="20">
        <v>7</v>
      </c>
      <c r="B44" s="259" t="s">
        <v>95</v>
      </c>
      <c r="C44" s="300"/>
      <c r="D44" s="298"/>
      <c r="E44" s="15">
        <f>SUM(E45:E46)</f>
        <v>5756</v>
      </c>
      <c r="F44" s="15">
        <v>18</v>
      </c>
      <c r="G44" s="15">
        <v>18</v>
      </c>
      <c r="H44" s="298"/>
      <c r="I44" s="298"/>
      <c r="J44" s="299"/>
      <c r="K44" s="15"/>
      <c r="L44" s="298"/>
      <c r="M44" s="15">
        <v>11</v>
      </c>
      <c r="N44" s="298"/>
      <c r="O44" s="298"/>
      <c r="P44" s="298"/>
      <c r="Q44" s="298"/>
      <c r="R44" s="298"/>
      <c r="S44" s="298"/>
      <c r="T44" s="298"/>
      <c r="U44" s="15">
        <v>263</v>
      </c>
      <c r="V44" s="298"/>
      <c r="W44" s="298"/>
      <c r="X44" s="298"/>
      <c r="Y44" s="298"/>
      <c r="Z44" s="298"/>
      <c r="AA44" s="298"/>
      <c r="AB44" s="298"/>
      <c r="AC44" s="15">
        <v>13</v>
      </c>
      <c r="AD44" s="298"/>
      <c r="AE44" s="298"/>
      <c r="AF44" s="298"/>
      <c r="AG44" s="298"/>
      <c r="AH44" s="298"/>
      <c r="AI44" s="298"/>
    </row>
    <row r="45" spans="1:35" ht="15.75" customHeight="1">
      <c r="A45" s="20"/>
      <c r="B45" s="300" t="s">
        <v>96</v>
      </c>
      <c r="C45" s="300" t="s">
        <v>97</v>
      </c>
      <c r="D45" s="298"/>
      <c r="E45" s="298">
        <v>5506</v>
      </c>
      <c r="F45" s="298">
        <v>16</v>
      </c>
      <c r="G45" s="298">
        <v>16</v>
      </c>
      <c r="H45" s="298"/>
      <c r="I45" s="298"/>
      <c r="J45" s="299" t="s">
        <v>30</v>
      </c>
      <c r="K45" s="298"/>
      <c r="L45" s="298"/>
      <c r="M45" s="298">
        <v>7</v>
      </c>
      <c r="N45" s="298"/>
      <c r="O45" s="298"/>
      <c r="P45" s="298"/>
      <c r="Q45" s="298"/>
      <c r="R45" s="298"/>
      <c r="S45" s="298"/>
      <c r="T45" s="298"/>
      <c r="U45" s="298">
        <v>161</v>
      </c>
      <c r="V45" s="298"/>
      <c r="W45" s="298"/>
      <c r="X45" s="298"/>
      <c r="Y45" s="298"/>
      <c r="Z45" s="298"/>
      <c r="AA45" s="298"/>
      <c r="AB45" s="298"/>
      <c r="AC45" s="298">
        <v>8</v>
      </c>
      <c r="AD45" s="298"/>
      <c r="AE45" s="298"/>
      <c r="AF45" s="298"/>
      <c r="AG45" s="298"/>
      <c r="AH45" s="298"/>
      <c r="AI45" s="298"/>
    </row>
    <row r="46" spans="1:35" ht="15.75" customHeight="1">
      <c r="A46" s="20"/>
      <c r="B46" s="300" t="s">
        <v>98</v>
      </c>
      <c r="C46" s="300" t="s">
        <v>99</v>
      </c>
      <c r="D46" s="298"/>
      <c r="E46" s="298">
        <v>250</v>
      </c>
      <c r="F46" s="298">
        <v>2</v>
      </c>
      <c r="G46" s="298">
        <v>2</v>
      </c>
      <c r="H46" s="298"/>
      <c r="I46" s="298"/>
      <c r="J46" s="299"/>
      <c r="K46" s="298">
        <v>10</v>
      </c>
      <c r="L46" s="298"/>
      <c r="M46" s="298">
        <v>2</v>
      </c>
      <c r="N46" s="298"/>
      <c r="O46" s="298"/>
      <c r="P46" s="298"/>
      <c r="Q46" s="298"/>
      <c r="R46" s="298"/>
      <c r="S46" s="298"/>
      <c r="T46" s="298"/>
      <c r="U46" s="298">
        <v>57</v>
      </c>
      <c r="V46" s="298"/>
      <c r="W46" s="298"/>
      <c r="X46" s="298"/>
      <c r="Y46" s="298"/>
      <c r="Z46" s="298"/>
      <c r="AA46" s="298"/>
      <c r="AB46" s="298"/>
      <c r="AC46" s="298">
        <v>3</v>
      </c>
      <c r="AD46" s="298"/>
      <c r="AE46" s="298"/>
      <c r="AF46" s="298"/>
      <c r="AG46" s="298"/>
      <c r="AH46" s="298"/>
      <c r="AI46" s="298"/>
    </row>
    <row r="47" spans="1:35" ht="15.75" customHeight="1">
      <c r="A47" s="20"/>
      <c r="B47" s="259" t="s">
        <v>100</v>
      </c>
      <c r="C47" s="300" t="s">
        <v>97</v>
      </c>
      <c r="D47" s="298"/>
      <c r="E47" s="298" t="s">
        <v>67</v>
      </c>
      <c r="F47" s="298">
        <v>2</v>
      </c>
      <c r="G47" s="298">
        <v>2</v>
      </c>
      <c r="H47" s="298"/>
      <c r="I47" s="298"/>
      <c r="J47" s="299"/>
      <c r="K47" s="298">
        <v>4</v>
      </c>
      <c r="L47" s="298"/>
      <c r="M47" s="298">
        <v>2</v>
      </c>
      <c r="N47" s="298"/>
      <c r="O47" s="298"/>
      <c r="P47" s="298"/>
      <c r="Q47" s="298"/>
      <c r="R47" s="298"/>
      <c r="S47" s="298"/>
      <c r="T47" s="298"/>
      <c r="U47" s="298">
        <v>45</v>
      </c>
      <c r="V47" s="298"/>
      <c r="W47" s="298"/>
      <c r="X47" s="298"/>
      <c r="Y47" s="298"/>
      <c r="Z47" s="298"/>
      <c r="AA47" s="298"/>
      <c r="AB47" s="298"/>
      <c r="AC47" s="298">
        <v>2</v>
      </c>
      <c r="AD47" s="298"/>
      <c r="AE47" s="298"/>
      <c r="AF47" s="298"/>
      <c r="AG47" s="298"/>
      <c r="AH47" s="298"/>
      <c r="AI47" s="298"/>
    </row>
    <row r="48" spans="1:35" ht="15.75" customHeight="1">
      <c r="A48" s="20">
        <v>8</v>
      </c>
      <c r="B48" s="259" t="s">
        <v>101</v>
      </c>
      <c r="C48" s="259"/>
      <c r="D48" s="15"/>
      <c r="E48" s="15">
        <f>SUM(E49:E50)</f>
        <v>4559.7</v>
      </c>
      <c r="F48" s="15">
        <v>15</v>
      </c>
      <c r="G48" s="15">
        <v>8</v>
      </c>
      <c r="H48" s="15"/>
      <c r="I48" s="15"/>
      <c r="J48" s="20"/>
      <c r="K48" s="15"/>
      <c r="L48" s="15"/>
      <c r="M48" s="15">
        <v>7</v>
      </c>
      <c r="N48" s="15"/>
      <c r="O48" s="15"/>
      <c r="P48" s="15"/>
      <c r="Q48" s="15"/>
      <c r="R48" s="15"/>
      <c r="S48" s="15"/>
      <c r="T48" s="15"/>
      <c r="U48" s="15">
        <f>SUM(U49:U50)</f>
        <v>211</v>
      </c>
      <c r="V48" s="15"/>
      <c r="W48" s="15"/>
      <c r="X48" s="15"/>
      <c r="Y48" s="15"/>
      <c r="Z48" s="15"/>
      <c r="AA48" s="15"/>
      <c r="AB48" s="15"/>
      <c r="AC48" s="15">
        <f>SUM(AC49:AC50)</f>
        <v>7</v>
      </c>
      <c r="AD48" s="15"/>
      <c r="AE48" s="15"/>
      <c r="AF48" s="15"/>
      <c r="AG48" s="15"/>
      <c r="AH48" s="15"/>
      <c r="AI48" s="15"/>
    </row>
    <row r="49" spans="1:35" ht="15.75" customHeight="1">
      <c r="A49" s="20"/>
      <c r="B49" s="300" t="s">
        <v>96</v>
      </c>
      <c r="C49" s="300" t="s">
        <v>102</v>
      </c>
      <c r="D49" s="298"/>
      <c r="E49" s="298">
        <v>4278</v>
      </c>
      <c r="F49" s="298">
        <v>13</v>
      </c>
      <c r="G49" s="298">
        <v>8</v>
      </c>
      <c r="H49" s="298">
        <v>5</v>
      </c>
      <c r="I49" s="298"/>
      <c r="J49" s="299" t="s">
        <v>30</v>
      </c>
      <c r="K49" s="298"/>
      <c r="L49" s="298"/>
      <c r="M49" s="298">
        <v>6</v>
      </c>
      <c r="N49" s="298"/>
      <c r="O49" s="298"/>
      <c r="P49" s="298"/>
      <c r="Q49" s="298"/>
      <c r="R49" s="298"/>
      <c r="S49" s="298"/>
      <c r="T49" s="298"/>
      <c r="U49" s="298">
        <v>189</v>
      </c>
      <c r="V49" s="298"/>
      <c r="W49" s="298"/>
      <c r="X49" s="298"/>
      <c r="Y49" s="298"/>
      <c r="Z49" s="298"/>
      <c r="AA49" s="298"/>
      <c r="AB49" s="298"/>
      <c r="AC49" s="298">
        <v>6</v>
      </c>
      <c r="AD49" s="298"/>
      <c r="AE49" s="298"/>
      <c r="AF49" s="298"/>
      <c r="AG49" s="298"/>
      <c r="AH49" s="298"/>
      <c r="AI49" s="298"/>
    </row>
    <row r="50" spans="1:35" ht="15.75" customHeight="1">
      <c r="A50" s="20"/>
      <c r="B50" s="300" t="s">
        <v>103</v>
      </c>
      <c r="C50" s="300" t="s">
        <v>104</v>
      </c>
      <c r="D50" s="298"/>
      <c r="E50" s="298">
        <v>281.7</v>
      </c>
      <c r="F50" s="298">
        <v>2</v>
      </c>
      <c r="G50" s="298"/>
      <c r="H50" s="298">
        <v>2</v>
      </c>
      <c r="I50" s="298"/>
      <c r="J50" s="299" t="s">
        <v>30</v>
      </c>
      <c r="K50" s="298">
        <v>25</v>
      </c>
      <c r="L50" s="298"/>
      <c r="M50" s="298">
        <v>1</v>
      </c>
      <c r="N50" s="298"/>
      <c r="O50" s="298"/>
      <c r="P50" s="298"/>
      <c r="Q50" s="298"/>
      <c r="R50" s="298"/>
      <c r="S50" s="298"/>
      <c r="T50" s="298"/>
      <c r="U50" s="298">
        <v>22</v>
      </c>
      <c r="V50" s="298"/>
      <c r="W50" s="298"/>
      <c r="X50" s="298"/>
      <c r="Y50" s="298"/>
      <c r="Z50" s="298"/>
      <c r="AA50" s="298"/>
      <c r="AB50" s="298"/>
      <c r="AC50" s="298">
        <v>1</v>
      </c>
      <c r="AD50" s="298"/>
      <c r="AE50" s="298"/>
      <c r="AF50" s="298"/>
      <c r="AG50" s="298"/>
      <c r="AH50" s="298"/>
      <c r="AI50" s="298"/>
    </row>
    <row r="51" spans="1:35" ht="15.75" customHeight="1">
      <c r="A51" s="20">
        <v>9</v>
      </c>
      <c r="B51" s="259" t="s">
        <v>122</v>
      </c>
      <c r="C51" s="300"/>
      <c r="D51" s="298"/>
      <c r="E51" s="15">
        <f t="shared" ref="E51:H51" si="10">E52</f>
        <v>6349</v>
      </c>
      <c r="F51" s="15">
        <f t="shared" si="10"/>
        <v>33</v>
      </c>
      <c r="G51" s="15">
        <f t="shared" si="10"/>
        <v>16</v>
      </c>
      <c r="H51" s="15">
        <f t="shared" si="10"/>
        <v>17</v>
      </c>
      <c r="I51" s="298"/>
      <c r="J51" s="299"/>
      <c r="K51" s="298"/>
      <c r="L51" s="298"/>
      <c r="M51" s="298"/>
      <c r="N51" s="298"/>
      <c r="O51" s="15">
        <f>O52</f>
        <v>32</v>
      </c>
      <c r="P51" s="298"/>
      <c r="Q51" s="298"/>
      <c r="R51" s="298"/>
      <c r="S51" s="298"/>
      <c r="T51" s="298"/>
      <c r="U51" s="298"/>
      <c r="V51" s="298"/>
      <c r="W51" s="15">
        <f>W52</f>
        <v>1055</v>
      </c>
      <c r="X51" s="298"/>
      <c r="Y51" s="298"/>
      <c r="Z51" s="298"/>
      <c r="AA51" s="298"/>
      <c r="AB51" s="298"/>
      <c r="AC51" s="298"/>
      <c r="AD51" s="298"/>
      <c r="AE51" s="15">
        <f>AE52</f>
        <v>45</v>
      </c>
      <c r="AF51" s="298"/>
      <c r="AG51" s="298"/>
      <c r="AH51" s="298"/>
      <c r="AI51" s="298"/>
    </row>
    <row r="52" spans="1:35" ht="15.75" customHeight="1">
      <c r="A52" s="20"/>
      <c r="B52" s="300" t="s">
        <v>123</v>
      </c>
      <c r="C52" s="300" t="s">
        <v>124</v>
      </c>
      <c r="D52" s="298"/>
      <c r="E52" s="298">
        <v>6349</v>
      </c>
      <c r="F52" s="298">
        <v>33</v>
      </c>
      <c r="G52" s="298">
        <v>16</v>
      </c>
      <c r="H52" s="298">
        <v>17</v>
      </c>
      <c r="I52" s="298"/>
      <c r="J52" s="299"/>
      <c r="K52" s="298"/>
      <c r="L52" s="298"/>
      <c r="M52" s="298"/>
      <c r="N52" s="298"/>
      <c r="O52" s="298">
        <v>32</v>
      </c>
      <c r="P52" s="298"/>
      <c r="Q52" s="298"/>
      <c r="R52" s="298"/>
      <c r="S52" s="298"/>
      <c r="T52" s="298"/>
      <c r="U52" s="298"/>
      <c r="V52" s="298"/>
      <c r="W52" s="298">
        <v>1055</v>
      </c>
      <c r="X52" s="298"/>
      <c r="Y52" s="298"/>
      <c r="Z52" s="298"/>
      <c r="AA52" s="298"/>
      <c r="AB52" s="298"/>
      <c r="AC52" s="298"/>
      <c r="AD52" s="298"/>
      <c r="AE52" s="298">
        <v>45</v>
      </c>
      <c r="AF52" s="298"/>
      <c r="AG52" s="298"/>
      <c r="AH52" s="298"/>
      <c r="AI52" s="298"/>
    </row>
    <row r="53" spans="1:35" ht="15.75" customHeight="1">
      <c r="A53" s="20">
        <v>10</v>
      </c>
      <c r="B53" s="259" t="s">
        <v>125</v>
      </c>
      <c r="C53" s="260"/>
      <c r="D53" s="45"/>
      <c r="E53" s="45">
        <f t="shared" ref="E53:I53" si="11">SUM(E54:E58)</f>
        <v>7618.4</v>
      </c>
      <c r="F53" s="45">
        <f t="shared" si="11"/>
        <v>27</v>
      </c>
      <c r="G53" s="45">
        <f t="shared" si="11"/>
        <v>0</v>
      </c>
      <c r="H53" s="45">
        <f t="shared" si="11"/>
        <v>26</v>
      </c>
      <c r="I53" s="45">
        <f t="shared" si="11"/>
        <v>1</v>
      </c>
      <c r="J53" s="45"/>
      <c r="K53" s="45"/>
      <c r="L53" s="45"/>
      <c r="M53" s="45"/>
      <c r="N53" s="45"/>
      <c r="O53" s="45">
        <f>SUM(O54:O58)</f>
        <v>18</v>
      </c>
      <c r="P53" s="15"/>
      <c r="Q53" s="15"/>
      <c r="R53" s="15"/>
      <c r="S53" s="15"/>
      <c r="T53" s="15"/>
      <c r="U53" s="15"/>
      <c r="V53" s="15"/>
      <c r="W53" s="45">
        <f>SUM(W54:W58)</f>
        <v>259</v>
      </c>
      <c r="X53" s="15"/>
      <c r="Y53" s="15"/>
      <c r="Z53" s="15"/>
      <c r="AA53" s="15"/>
      <c r="AB53" s="15"/>
      <c r="AC53" s="15"/>
      <c r="AD53" s="15"/>
      <c r="AE53" s="45">
        <f>SUM(AE54:AE58)</f>
        <v>24</v>
      </c>
      <c r="AF53" s="15"/>
      <c r="AG53" s="15"/>
      <c r="AH53" s="15"/>
      <c r="AI53" s="15"/>
    </row>
    <row r="54" spans="1:35" ht="15.75" customHeight="1">
      <c r="A54" s="20"/>
      <c r="B54" s="300" t="s">
        <v>126</v>
      </c>
      <c r="C54" s="300" t="s">
        <v>127</v>
      </c>
      <c r="D54" s="298"/>
      <c r="E54" s="298">
        <v>5387</v>
      </c>
      <c r="F54" s="298">
        <v>16</v>
      </c>
      <c r="G54" s="298"/>
      <c r="H54" s="298">
        <v>16</v>
      </c>
      <c r="I54" s="298"/>
      <c r="J54" s="299" t="s">
        <v>30</v>
      </c>
      <c r="K54" s="298">
        <v>2</v>
      </c>
      <c r="L54" s="298"/>
      <c r="M54" s="298"/>
      <c r="N54" s="298"/>
      <c r="O54" s="298">
        <v>9</v>
      </c>
      <c r="P54" s="298"/>
      <c r="Q54" s="298"/>
      <c r="R54" s="298"/>
      <c r="S54" s="298"/>
      <c r="T54" s="298"/>
      <c r="U54" s="298"/>
      <c r="V54" s="298"/>
      <c r="W54" s="298">
        <v>201</v>
      </c>
      <c r="X54" s="298"/>
      <c r="Y54" s="298"/>
      <c r="Z54" s="298"/>
      <c r="AA54" s="298"/>
      <c r="AB54" s="298"/>
      <c r="AC54" s="298"/>
      <c r="AD54" s="298"/>
      <c r="AE54" s="298">
        <v>16</v>
      </c>
      <c r="AF54" s="298"/>
      <c r="AG54" s="298"/>
      <c r="AH54" s="298"/>
      <c r="AI54" s="298"/>
    </row>
    <row r="55" spans="1:35" ht="15.75" customHeight="1">
      <c r="A55" s="20"/>
      <c r="B55" s="300" t="s">
        <v>128</v>
      </c>
      <c r="C55" s="300" t="s">
        <v>127</v>
      </c>
      <c r="D55" s="298"/>
      <c r="E55" s="298">
        <v>1195.4000000000001</v>
      </c>
      <c r="F55" s="298">
        <v>5</v>
      </c>
      <c r="G55" s="298"/>
      <c r="H55" s="298">
        <v>5</v>
      </c>
      <c r="I55" s="298"/>
      <c r="J55" s="299" t="s">
        <v>129</v>
      </c>
      <c r="K55" s="298">
        <v>2</v>
      </c>
      <c r="L55" s="298"/>
      <c r="M55" s="298"/>
      <c r="N55" s="298"/>
      <c r="O55" s="298">
        <v>5</v>
      </c>
      <c r="P55" s="298"/>
      <c r="Q55" s="298"/>
      <c r="R55" s="298"/>
      <c r="S55" s="298"/>
      <c r="T55" s="298"/>
      <c r="U55" s="298"/>
      <c r="V55" s="298"/>
      <c r="W55" s="298">
        <v>58</v>
      </c>
      <c r="X55" s="298"/>
      <c r="Y55" s="298"/>
      <c r="Z55" s="298"/>
      <c r="AA55" s="298"/>
      <c r="AB55" s="298"/>
      <c r="AC55" s="298"/>
      <c r="AD55" s="298"/>
      <c r="AE55" s="298">
        <v>8</v>
      </c>
      <c r="AF55" s="298"/>
      <c r="AG55" s="298"/>
      <c r="AH55" s="298"/>
      <c r="AI55" s="298"/>
    </row>
    <row r="56" spans="1:35" ht="15.75" customHeight="1">
      <c r="A56" s="20"/>
      <c r="B56" s="300" t="s">
        <v>130</v>
      </c>
      <c r="C56" s="300" t="s">
        <v>127</v>
      </c>
      <c r="D56" s="298">
        <v>2012</v>
      </c>
      <c r="E56" s="298">
        <v>423</v>
      </c>
      <c r="F56" s="298">
        <v>2</v>
      </c>
      <c r="G56" s="298"/>
      <c r="H56" s="298">
        <v>2</v>
      </c>
      <c r="I56" s="298"/>
      <c r="J56" s="299" t="s">
        <v>129</v>
      </c>
      <c r="K56" s="298">
        <v>1</v>
      </c>
      <c r="L56" s="298"/>
      <c r="M56" s="298"/>
      <c r="N56" s="298"/>
      <c r="O56" s="298">
        <v>2</v>
      </c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298"/>
      <c r="AG56" s="298"/>
      <c r="AH56" s="298"/>
      <c r="AI56" s="298"/>
    </row>
    <row r="57" spans="1:35" ht="15.75" customHeight="1">
      <c r="A57" s="20"/>
      <c r="B57" s="300" t="s">
        <v>131</v>
      </c>
      <c r="C57" s="300" t="s">
        <v>132</v>
      </c>
      <c r="D57" s="298">
        <v>2012</v>
      </c>
      <c r="E57" s="298">
        <v>348</v>
      </c>
      <c r="F57" s="298">
        <v>2</v>
      </c>
      <c r="G57" s="298"/>
      <c r="H57" s="298">
        <v>1</v>
      </c>
      <c r="I57" s="298">
        <v>1</v>
      </c>
      <c r="J57" s="299" t="s">
        <v>129</v>
      </c>
      <c r="K57" s="298">
        <v>1.2</v>
      </c>
      <c r="L57" s="298"/>
      <c r="M57" s="298"/>
      <c r="N57" s="298"/>
      <c r="O57" s="298">
        <v>2</v>
      </c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8"/>
      <c r="AD57" s="298"/>
      <c r="AE57" s="298"/>
      <c r="AF57" s="298"/>
      <c r="AG57" s="298"/>
      <c r="AH57" s="298"/>
      <c r="AI57" s="298"/>
    </row>
    <row r="58" spans="1:35" ht="15.75" customHeight="1">
      <c r="A58" s="20"/>
      <c r="B58" s="300" t="s">
        <v>133</v>
      </c>
      <c r="C58" s="300" t="s">
        <v>134</v>
      </c>
      <c r="D58" s="298">
        <v>2011</v>
      </c>
      <c r="E58" s="298">
        <v>265</v>
      </c>
      <c r="F58" s="298">
        <v>2</v>
      </c>
      <c r="G58" s="298"/>
      <c r="H58" s="298">
        <v>2</v>
      </c>
      <c r="I58" s="298"/>
      <c r="J58" s="299" t="s">
        <v>129</v>
      </c>
      <c r="K58" s="298">
        <v>3</v>
      </c>
      <c r="L58" s="298"/>
      <c r="M58" s="298"/>
      <c r="N58" s="298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8"/>
      <c r="AH58" s="298"/>
      <c r="AI58" s="298"/>
    </row>
    <row r="59" spans="1:35" ht="15.75" customHeight="1">
      <c r="A59" s="20">
        <v>11</v>
      </c>
      <c r="B59" s="259" t="s">
        <v>135</v>
      </c>
      <c r="C59" s="300"/>
      <c r="D59" s="298"/>
      <c r="E59" s="15">
        <f t="shared" ref="E59:H59" si="12">SUM(E60:E61)</f>
        <v>4956</v>
      </c>
      <c r="F59" s="15">
        <f t="shared" si="12"/>
        <v>31</v>
      </c>
      <c r="G59" s="15">
        <f t="shared" si="12"/>
        <v>27</v>
      </c>
      <c r="H59" s="15">
        <f t="shared" si="12"/>
        <v>4</v>
      </c>
      <c r="I59" s="298"/>
      <c r="J59" s="299"/>
      <c r="K59" s="298"/>
      <c r="L59" s="298"/>
      <c r="M59" s="298"/>
      <c r="N59" s="298"/>
      <c r="O59" s="15">
        <f>SUM(O60:O61)</f>
        <v>22</v>
      </c>
      <c r="P59" s="298"/>
      <c r="Q59" s="298"/>
      <c r="R59" s="298"/>
      <c r="S59" s="298"/>
      <c r="T59" s="298"/>
      <c r="U59" s="298"/>
      <c r="V59" s="298"/>
      <c r="W59" s="15">
        <v>565</v>
      </c>
      <c r="X59" s="298"/>
      <c r="Y59" s="298"/>
      <c r="Z59" s="298"/>
      <c r="AA59" s="298"/>
      <c r="AB59" s="298"/>
      <c r="AC59" s="298"/>
      <c r="AD59" s="298"/>
      <c r="AE59" s="15">
        <v>33</v>
      </c>
      <c r="AF59" s="298"/>
      <c r="AG59" s="298"/>
      <c r="AH59" s="298"/>
      <c r="AI59" s="298"/>
    </row>
    <row r="60" spans="1:35" ht="15.75" customHeight="1">
      <c r="A60" s="20"/>
      <c r="B60" s="300" t="s">
        <v>136</v>
      </c>
      <c r="C60" s="300" t="s">
        <v>137</v>
      </c>
      <c r="D60" s="298"/>
      <c r="E60" s="298">
        <v>4270</v>
      </c>
      <c r="F60" s="298">
        <v>24</v>
      </c>
      <c r="G60" s="298">
        <v>20</v>
      </c>
      <c r="H60" s="298">
        <v>4</v>
      </c>
      <c r="I60" s="298"/>
      <c r="J60" s="299"/>
      <c r="K60" s="298">
        <v>3</v>
      </c>
      <c r="L60" s="298"/>
      <c r="M60" s="298"/>
      <c r="N60" s="298"/>
      <c r="O60" s="298">
        <v>9</v>
      </c>
      <c r="P60" s="298"/>
      <c r="Q60" s="298"/>
      <c r="R60" s="298"/>
      <c r="S60" s="298"/>
      <c r="T60" s="298"/>
      <c r="U60" s="298"/>
      <c r="V60" s="298"/>
      <c r="W60" s="298">
        <v>227</v>
      </c>
      <c r="X60" s="298"/>
      <c r="Y60" s="298"/>
      <c r="Z60" s="298"/>
      <c r="AA60" s="298"/>
      <c r="AB60" s="298"/>
      <c r="AC60" s="298"/>
      <c r="AD60" s="298"/>
      <c r="AE60" s="298">
        <v>16</v>
      </c>
      <c r="AF60" s="298"/>
      <c r="AG60" s="298"/>
      <c r="AH60" s="298"/>
      <c r="AI60" s="298"/>
    </row>
    <row r="61" spans="1:35" ht="15.75" customHeight="1">
      <c r="A61" s="20"/>
      <c r="B61" s="300" t="s">
        <v>138</v>
      </c>
      <c r="C61" s="300" t="s">
        <v>139</v>
      </c>
      <c r="D61" s="298"/>
      <c r="E61" s="298">
        <v>686</v>
      </c>
      <c r="F61" s="298">
        <v>7</v>
      </c>
      <c r="G61" s="298">
        <v>7</v>
      </c>
      <c r="H61" s="298"/>
      <c r="I61" s="298"/>
      <c r="J61" s="299"/>
      <c r="K61" s="298">
        <v>5</v>
      </c>
      <c r="L61" s="298"/>
      <c r="M61" s="298"/>
      <c r="N61" s="298"/>
      <c r="O61" s="298">
        <v>13</v>
      </c>
      <c r="P61" s="298"/>
      <c r="Q61" s="298"/>
      <c r="R61" s="298"/>
      <c r="S61" s="298"/>
      <c r="T61" s="298"/>
      <c r="U61" s="298"/>
      <c r="V61" s="298"/>
      <c r="W61" s="298">
        <v>338</v>
      </c>
      <c r="X61" s="298"/>
      <c r="Y61" s="298"/>
      <c r="Z61" s="298"/>
      <c r="AA61" s="298"/>
      <c r="AB61" s="298"/>
      <c r="AC61" s="298"/>
      <c r="AD61" s="298"/>
      <c r="AE61" s="298">
        <v>17</v>
      </c>
      <c r="AF61" s="298"/>
      <c r="AG61" s="298"/>
      <c r="AH61" s="298"/>
      <c r="AI61" s="298"/>
    </row>
    <row r="62" spans="1:35" ht="15.75" customHeight="1">
      <c r="A62" s="20">
        <v>12</v>
      </c>
      <c r="B62" s="259" t="s">
        <v>140</v>
      </c>
      <c r="C62" s="300"/>
      <c r="D62" s="298"/>
      <c r="E62" s="15">
        <f t="shared" ref="E62:H62" si="13">SUM(E63:E68)</f>
        <v>5029</v>
      </c>
      <c r="F62" s="15">
        <f t="shared" si="13"/>
        <v>22</v>
      </c>
      <c r="G62" s="15">
        <f t="shared" si="13"/>
        <v>16</v>
      </c>
      <c r="H62" s="15">
        <f t="shared" si="13"/>
        <v>6</v>
      </c>
      <c r="I62" s="298"/>
      <c r="J62" s="299"/>
      <c r="K62" s="298"/>
      <c r="L62" s="298"/>
      <c r="M62" s="298"/>
      <c r="N62" s="298"/>
      <c r="O62" s="15">
        <f>SUM(O63:O68)</f>
        <v>28</v>
      </c>
      <c r="P62" s="298"/>
      <c r="Q62" s="298"/>
      <c r="R62" s="298"/>
      <c r="S62" s="298"/>
      <c r="T62" s="298"/>
      <c r="U62" s="298"/>
      <c r="V62" s="298"/>
      <c r="W62" s="15">
        <f>SUM(W63:W68)</f>
        <v>630</v>
      </c>
      <c r="X62" s="298"/>
      <c r="Y62" s="298"/>
      <c r="Z62" s="298"/>
      <c r="AA62" s="298"/>
      <c r="AB62" s="298"/>
      <c r="AC62" s="298"/>
      <c r="AD62" s="298"/>
      <c r="AE62" s="15">
        <f>SUM(AE63:AE68)</f>
        <v>36</v>
      </c>
      <c r="AF62" s="298"/>
      <c r="AG62" s="298"/>
      <c r="AH62" s="298"/>
      <c r="AI62" s="298"/>
    </row>
    <row r="63" spans="1:35" ht="15.75" customHeight="1">
      <c r="A63" s="20"/>
      <c r="B63" s="300" t="s">
        <v>96</v>
      </c>
      <c r="C63" s="300" t="s">
        <v>141</v>
      </c>
      <c r="D63" s="298"/>
      <c r="E63" s="298">
        <v>2862</v>
      </c>
      <c r="F63" s="298">
        <v>6</v>
      </c>
      <c r="G63" s="298">
        <v>6</v>
      </c>
      <c r="H63" s="298"/>
      <c r="I63" s="298"/>
      <c r="J63" s="299" t="s">
        <v>30</v>
      </c>
      <c r="K63" s="298">
        <v>2</v>
      </c>
      <c r="L63" s="298"/>
      <c r="M63" s="298"/>
      <c r="N63" s="298"/>
      <c r="O63" s="298">
        <v>8</v>
      </c>
      <c r="P63" s="298"/>
      <c r="Q63" s="298"/>
      <c r="R63" s="298"/>
      <c r="S63" s="298"/>
      <c r="T63" s="298"/>
      <c r="U63" s="298"/>
      <c r="V63" s="298"/>
      <c r="W63" s="298">
        <v>175</v>
      </c>
      <c r="X63" s="298"/>
      <c r="Y63" s="298"/>
      <c r="Z63" s="298"/>
      <c r="AA63" s="298"/>
      <c r="AB63" s="298"/>
      <c r="AC63" s="298"/>
      <c r="AD63" s="298"/>
      <c r="AE63" s="298">
        <v>12</v>
      </c>
      <c r="AF63" s="298"/>
      <c r="AG63" s="298"/>
      <c r="AH63" s="298"/>
      <c r="AI63" s="298"/>
    </row>
    <row r="64" spans="1:35" ht="15.75" customHeight="1">
      <c r="A64" s="20"/>
      <c r="B64" s="300" t="s">
        <v>142</v>
      </c>
      <c r="C64" s="300" t="s">
        <v>143</v>
      </c>
      <c r="D64" s="298"/>
      <c r="E64" s="298">
        <v>210</v>
      </c>
      <c r="F64" s="298">
        <v>2</v>
      </c>
      <c r="G64" s="298">
        <v>2</v>
      </c>
      <c r="H64" s="298"/>
      <c r="I64" s="298"/>
      <c r="J64" s="299"/>
      <c r="K64" s="298">
        <v>2</v>
      </c>
      <c r="L64" s="298"/>
      <c r="M64" s="298"/>
      <c r="N64" s="298"/>
      <c r="O64" s="298">
        <v>1</v>
      </c>
      <c r="P64" s="298"/>
      <c r="Q64" s="298"/>
      <c r="R64" s="298"/>
      <c r="S64" s="298"/>
      <c r="T64" s="298"/>
      <c r="U64" s="298"/>
      <c r="V64" s="298"/>
      <c r="W64" s="298">
        <v>8</v>
      </c>
      <c r="X64" s="298"/>
      <c r="Y64" s="298"/>
      <c r="Z64" s="298"/>
      <c r="AA64" s="298"/>
      <c r="AB64" s="298"/>
      <c r="AC64" s="298"/>
      <c r="AD64" s="298"/>
      <c r="AE64" s="298">
        <v>1</v>
      </c>
      <c r="AF64" s="298"/>
      <c r="AG64" s="298"/>
      <c r="AH64" s="298"/>
      <c r="AI64" s="298"/>
    </row>
    <row r="65" spans="1:35" ht="15.75" customHeight="1">
      <c r="A65" s="20"/>
      <c r="B65" s="300" t="s">
        <v>144</v>
      </c>
      <c r="C65" s="300" t="s">
        <v>143</v>
      </c>
      <c r="D65" s="298">
        <v>2011</v>
      </c>
      <c r="E65" s="298">
        <v>135</v>
      </c>
      <c r="F65" s="298">
        <v>1</v>
      </c>
      <c r="G65" s="298"/>
      <c r="H65" s="298">
        <v>1</v>
      </c>
      <c r="I65" s="298"/>
      <c r="J65" s="299"/>
      <c r="K65" s="298">
        <v>2</v>
      </c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  <c r="W65" s="298"/>
      <c r="X65" s="298"/>
      <c r="Y65" s="298"/>
      <c r="Z65" s="298"/>
      <c r="AA65" s="298"/>
      <c r="AB65" s="298"/>
      <c r="AC65" s="298"/>
      <c r="AD65" s="298"/>
      <c r="AE65" s="298"/>
      <c r="AF65" s="298"/>
      <c r="AG65" s="298"/>
      <c r="AH65" s="298"/>
      <c r="AI65" s="298"/>
    </row>
    <row r="66" spans="1:35" ht="15.75" customHeight="1">
      <c r="A66" s="20"/>
      <c r="B66" s="300" t="s">
        <v>145</v>
      </c>
      <c r="C66" s="300" t="s">
        <v>146</v>
      </c>
      <c r="D66" s="298"/>
      <c r="E66" s="298">
        <v>648</v>
      </c>
      <c r="F66" s="298">
        <v>2</v>
      </c>
      <c r="G66" s="298">
        <v>2</v>
      </c>
      <c r="H66" s="298"/>
      <c r="I66" s="298"/>
      <c r="J66" s="299"/>
      <c r="K66" s="298">
        <v>3</v>
      </c>
      <c r="L66" s="298"/>
      <c r="M66" s="298"/>
      <c r="N66" s="298"/>
      <c r="O66" s="298">
        <v>4</v>
      </c>
      <c r="P66" s="298"/>
      <c r="Q66" s="298"/>
      <c r="R66" s="298"/>
      <c r="S66" s="298"/>
      <c r="T66" s="298"/>
      <c r="U66" s="298"/>
      <c r="V66" s="298"/>
      <c r="W66" s="298">
        <v>73</v>
      </c>
      <c r="X66" s="298"/>
      <c r="Y66" s="298"/>
      <c r="Z66" s="298"/>
      <c r="AA66" s="298"/>
      <c r="AB66" s="298"/>
      <c r="AC66" s="298"/>
      <c r="AD66" s="298"/>
      <c r="AE66" s="298">
        <v>4</v>
      </c>
      <c r="AF66" s="298"/>
      <c r="AG66" s="298"/>
      <c r="AH66" s="298"/>
      <c r="AI66" s="298"/>
    </row>
    <row r="67" spans="1:35" ht="15.75" customHeight="1">
      <c r="A67" s="20"/>
      <c r="B67" s="300" t="s">
        <v>147</v>
      </c>
      <c r="C67" s="300" t="s">
        <v>146</v>
      </c>
      <c r="D67" s="298"/>
      <c r="E67" s="298">
        <v>918</v>
      </c>
      <c r="F67" s="298">
        <v>10</v>
      </c>
      <c r="G67" s="298">
        <v>6</v>
      </c>
      <c r="H67" s="298">
        <v>4</v>
      </c>
      <c r="I67" s="298"/>
      <c r="J67" s="299"/>
      <c r="K67" s="298">
        <v>5</v>
      </c>
      <c r="L67" s="298"/>
      <c r="M67" s="298"/>
      <c r="N67" s="298"/>
      <c r="O67" s="298">
        <v>13</v>
      </c>
      <c r="P67" s="298"/>
      <c r="Q67" s="298"/>
      <c r="R67" s="298"/>
      <c r="S67" s="298"/>
      <c r="T67" s="298"/>
      <c r="U67" s="298"/>
      <c r="V67" s="298"/>
      <c r="W67" s="298">
        <v>351</v>
      </c>
      <c r="X67" s="298"/>
      <c r="Y67" s="298"/>
      <c r="Z67" s="298"/>
      <c r="AA67" s="298"/>
      <c r="AB67" s="298"/>
      <c r="AC67" s="298"/>
      <c r="AD67" s="298"/>
      <c r="AE67" s="298">
        <v>17</v>
      </c>
      <c r="AF67" s="298"/>
      <c r="AG67" s="298"/>
      <c r="AH67" s="298"/>
      <c r="AI67" s="298"/>
    </row>
    <row r="68" spans="1:35" ht="15.75" customHeight="1">
      <c r="A68" s="20"/>
      <c r="B68" s="300" t="s">
        <v>148</v>
      </c>
      <c r="C68" s="300" t="s">
        <v>146</v>
      </c>
      <c r="D68" s="298"/>
      <c r="E68" s="298">
        <v>256</v>
      </c>
      <c r="F68" s="298">
        <v>1</v>
      </c>
      <c r="G68" s="298"/>
      <c r="H68" s="298">
        <v>1</v>
      </c>
      <c r="I68" s="298"/>
      <c r="J68" s="299"/>
      <c r="K68" s="298">
        <v>7</v>
      </c>
      <c r="L68" s="298"/>
      <c r="M68" s="298"/>
      <c r="N68" s="298"/>
      <c r="O68" s="298">
        <v>2</v>
      </c>
      <c r="P68" s="298"/>
      <c r="Q68" s="298"/>
      <c r="R68" s="298"/>
      <c r="S68" s="298"/>
      <c r="T68" s="298"/>
      <c r="U68" s="298"/>
      <c r="V68" s="298"/>
      <c r="W68" s="298">
        <v>23</v>
      </c>
      <c r="X68" s="298"/>
      <c r="Y68" s="298"/>
      <c r="Z68" s="298"/>
      <c r="AA68" s="298"/>
      <c r="AB68" s="298"/>
      <c r="AC68" s="298"/>
      <c r="AD68" s="298"/>
      <c r="AE68" s="298">
        <v>2</v>
      </c>
      <c r="AF68" s="298"/>
      <c r="AG68" s="298"/>
      <c r="AH68" s="298"/>
      <c r="AI68" s="298"/>
    </row>
    <row r="69" spans="1:35" ht="15.75" customHeight="1">
      <c r="A69" s="20"/>
      <c r="B69" s="300" t="s">
        <v>149</v>
      </c>
      <c r="C69" s="300" t="s">
        <v>150</v>
      </c>
      <c r="D69" s="298">
        <v>2012</v>
      </c>
      <c r="E69" s="298">
        <v>272</v>
      </c>
      <c r="F69" s="298">
        <v>1</v>
      </c>
      <c r="G69" s="298"/>
      <c r="H69" s="298">
        <v>1</v>
      </c>
      <c r="I69" s="298"/>
      <c r="J69" s="299"/>
      <c r="K69" s="298">
        <v>7</v>
      </c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  <c r="W69" s="298"/>
      <c r="X69" s="298"/>
      <c r="Y69" s="298"/>
      <c r="Z69" s="298"/>
      <c r="AA69" s="298"/>
      <c r="AB69" s="298"/>
      <c r="AC69" s="298"/>
      <c r="AD69" s="298"/>
      <c r="AE69" s="298"/>
      <c r="AF69" s="298"/>
      <c r="AG69" s="298"/>
      <c r="AH69" s="298"/>
      <c r="AI69" s="298"/>
    </row>
    <row r="70" spans="1:35" ht="15.75" customHeight="1">
      <c r="A70" s="20">
        <v>13</v>
      </c>
      <c r="B70" s="259" t="s">
        <v>151</v>
      </c>
      <c r="C70" s="300"/>
      <c r="D70" s="298"/>
      <c r="E70" s="46">
        <f t="shared" ref="E70:G70" si="14">SUM(E71:E76)</f>
        <v>11024</v>
      </c>
      <c r="F70" s="15">
        <f t="shared" si="14"/>
        <v>25</v>
      </c>
      <c r="G70" s="15">
        <f t="shared" si="14"/>
        <v>24</v>
      </c>
      <c r="H70" s="15">
        <v>1</v>
      </c>
      <c r="I70" s="298"/>
      <c r="J70" s="299"/>
      <c r="K70" s="15"/>
      <c r="L70" s="298"/>
      <c r="M70" s="298"/>
      <c r="N70" s="298"/>
      <c r="O70" s="15">
        <v>21</v>
      </c>
      <c r="P70" s="298"/>
      <c r="Q70" s="298"/>
      <c r="R70" s="298"/>
      <c r="S70" s="298"/>
      <c r="T70" s="298"/>
      <c r="U70" s="298"/>
      <c r="V70" s="298"/>
      <c r="W70" s="15">
        <v>345</v>
      </c>
      <c r="X70" s="298"/>
      <c r="Y70" s="298"/>
      <c r="Z70" s="298"/>
      <c r="AA70" s="298"/>
      <c r="AB70" s="298"/>
      <c r="AC70" s="298"/>
      <c r="AD70" s="298"/>
      <c r="AE70" s="15">
        <v>30</v>
      </c>
      <c r="AF70" s="298"/>
      <c r="AG70" s="298"/>
      <c r="AH70" s="298"/>
      <c r="AI70" s="298"/>
    </row>
    <row r="71" spans="1:35" ht="15.75" customHeight="1">
      <c r="A71" s="20"/>
      <c r="B71" s="300" t="s">
        <v>152</v>
      </c>
      <c r="C71" s="300" t="s">
        <v>153</v>
      </c>
      <c r="D71" s="298"/>
      <c r="E71" s="302">
        <v>5236.2</v>
      </c>
      <c r="F71" s="298">
        <v>13</v>
      </c>
      <c r="G71" s="298">
        <v>13</v>
      </c>
      <c r="H71" s="298"/>
      <c r="I71" s="298"/>
      <c r="J71" s="299" t="s">
        <v>30</v>
      </c>
      <c r="K71" s="298"/>
      <c r="L71" s="298"/>
      <c r="M71" s="298"/>
      <c r="N71" s="298"/>
      <c r="O71" s="298">
        <v>9</v>
      </c>
      <c r="P71" s="298"/>
      <c r="Q71" s="298"/>
      <c r="R71" s="298"/>
      <c r="S71" s="298"/>
      <c r="T71" s="298"/>
      <c r="U71" s="298"/>
      <c r="V71" s="298"/>
      <c r="W71" s="298">
        <v>210</v>
      </c>
      <c r="X71" s="298"/>
      <c r="Y71" s="298"/>
      <c r="Z71" s="298"/>
      <c r="AA71" s="298"/>
      <c r="AB71" s="298"/>
      <c r="AC71" s="298"/>
      <c r="AD71" s="298"/>
      <c r="AE71" s="298">
        <v>16</v>
      </c>
      <c r="AF71" s="298"/>
      <c r="AG71" s="298"/>
      <c r="AH71" s="298"/>
      <c r="AI71" s="298"/>
    </row>
    <row r="72" spans="1:35" ht="15.75" customHeight="1">
      <c r="A72" s="20"/>
      <c r="B72" s="300" t="s">
        <v>154</v>
      </c>
      <c r="C72" s="300" t="s">
        <v>155</v>
      </c>
      <c r="D72" s="298"/>
      <c r="E72" s="298">
        <v>1284</v>
      </c>
      <c r="F72" s="298">
        <v>3</v>
      </c>
      <c r="G72" s="298">
        <v>3</v>
      </c>
      <c r="H72" s="298"/>
      <c r="I72" s="298"/>
      <c r="J72" s="299"/>
      <c r="K72" s="298">
        <v>10</v>
      </c>
      <c r="L72" s="298"/>
      <c r="M72" s="298"/>
      <c r="N72" s="298"/>
      <c r="O72" s="298">
        <v>5</v>
      </c>
      <c r="P72" s="298"/>
      <c r="Q72" s="298"/>
      <c r="R72" s="298"/>
      <c r="S72" s="298"/>
      <c r="T72" s="298"/>
      <c r="U72" s="298"/>
      <c r="V72" s="298"/>
      <c r="W72" s="298">
        <v>67</v>
      </c>
      <c r="X72" s="298"/>
      <c r="Y72" s="298"/>
      <c r="Z72" s="298"/>
      <c r="AA72" s="298"/>
      <c r="AB72" s="298"/>
      <c r="AC72" s="298"/>
      <c r="AD72" s="298"/>
      <c r="AE72" s="298">
        <v>6</v>
      </c>
      <c r="AF72" s="298"/>
      <c r="AG72" s="298"/>
      <c r="AH72" s="298"/>
      <c r="AI72" s="298"/>
    </row>
    <row r="73" spans="1:35" ht="15.75" customHeight="1">
      <c r="A73" s="20"/>
      <c r="B73" s="300" t="s">
        <v>158</v>
      </c>
      <c r="C73" s="300" t="s">
        <v>155</v>
      </c>
      <c r="D73" s="298"/>
      <c r="E73" s="298">
        <v>328.8</v>
      </c>
      <c r="F73" s="298">
        <v>2</v>
      </c>
      <c r="G73" s="298">
        <v>2</v>
      </c>
      <c r="H73" s="298"/>
      <c r="I73" s="298"/>
      <c r="J73" s="299" t="s">
        <v>30</v>
      </c>
      <c r="K73" s="298">
        <v>15</v>
      </c>
      <c r="L73" s="298"/>
      <c r="M73" s="298"/>
      <c r="N73" s="298"/>
      <c r="O73" s="298">
        <v>4</v>
      </c>
      <c r="P73" s="298"/>
      <c r="Q73" s="298"/>
      <c r="R73" s="298"/>
      <c r="S73" s="298"/>
      <c r="T73" s="298"/>
      <c r="U73" s="298"/>
      <c r="V73" s="298"/>
      <c r="W73" s="298">
        <v>47</v>
      </c>
      <c r="X73" s="298"/>
      <c r="Y73" s="298"/>
      <c r="Z73" s="298"/>
      <c r="AA73" s="298"/>
      <c r="AB73" s="298"/>
      <c r="AC73" s="298"/>
      <c r="AD73" s="298"/>
      <c r="AE73" s="298">
        <v>5</v>
      </c>
      <c r="AF73" s="298"/>
      <c r="AG73" s="298"/>
      <c r="AH73" s="298"/>
      <c r="AI73" s="298"/>
    </row>
    <row r="74" spans="1:35" ht="15.75" customHeight="1">
      <c r="A74" s="20"/>
      <c r="B74" s="300" t="s">
        <v>159</v>
      </c>
      <c r="C74" s="300" t="s">
        <v>160</v>
      </c>
      <c r="D74" s="298"/>
      <c r="E74" s="298">
        <v>1359</v>
      </c>
      <c r="F74" s="298">
        <v>3</v>
      </c>
      <c r="G74" s="298">
        <v>3</v>
      </c>
      <c r="H74" s="298"/>
      <c r="I74" s="298"/>
      <c r="J74" s="299" t="s">
        <v>30</v>
      </c>
      <c r="K74" s="298">
        <v>5</v>
      </c>
      <c r="L74" s="298"/>
      <c r="M74" s="298"/>
      <c r="N74" s="298"/>
      <c r="O74" s="298">
        <v>3</v>
      </c>
      <c r="P74" s="298"/>
      <c r="Q74" s="298"/>
      <c r="R74" s="298"/>
      <c r="S74" s="298"/>
      <c r="T74" s="298"/>
      <c r="U74" s="298"/>
      <c r="V74" s="298"/>
      <c r="W74" s="298">
        <v>21</v>
      </c>
      <c r="X74" s="298"/>
      <c r="Y74" s="298"/>
      <c r="Z74" s="298"/>
      <c r="AA74" s="298"/>
      <c r="AB74" s="298"/>
      <c r="AC74" s="298"/>
      <c r="AD74" s="298"/>
      <c r="AE74" s="298">
        <v>3</v>
      </c>
      <c r="AF74" s="298"/>
      <c r="AG74" s="298"/>
      <c r="AH74" s="298"/>
      <c r="AI74" s="298"/>
    </row>
    <row r="75" spans="1:35" ht="15.75" customHeight="1">
      <c r="A75" s="20"/>
      <c r="B75" s="300" t="s">
        <v>161</v>
      </c>
      <c r="C75" s="300" t="s">
        <v>162</v>
      </c>
      <c r="D75" s="298">
        <v>2011</v>
      </c>
      <c r="E75" s="298">
        <v>1000</v>
      </c>
      <c r="F75" s="298">
        <v>1</v>
      </c>
      <c r="G75" s="298"/>
      <c r="H75" s="298">
        <v>1</v>
      </c>
      <c r="I75" s="298"/>
      <c r="J75" s="299"/>
      <c r="K75" s="298"/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  <c r="W75" s="298"/>
      <c r="X75" s="298"/>
      <c r="Y75" s="298"/>
      <c r="Z75" s="298"/>
      <c r="AA75" s="298"/>
      <c r="AB75" s="298"/>
      <c r="AC75" s="298"/>
      <c r="AD75" s="298"/>
      <c r="AE75" s="298"/>
      <c r="AF75" s="298"/>
      <c r="AG75" s="298"/>
      <c r="AH75" s="298"/>
      <c r="AI75" s="298"/>
    </row>
    <row r="76" spans="1:35" ht="15.75" customHeight="1">
      <c r="A76" s="20"/>
      <c r="B76" s="300" t="s">
        <v>163</v>
      </c>
      <c r="C76" s="300" t="s">
        <v>164</v>
      </c>
      <c r="D76" s="298">
        <v>2003</v>
      </c>
      <c r="E76" s="298">
        <v>1816</v>
      </c>
      <c r="F76" s="298">
        <v>3</v>
      </c>
      <c r="G76" s="298">
        <v>3</v>
      </c>
      <c r="H76" s="298"/>
      <c r="I76" s="298"/>
      <c r="J76" s="299"/>
      <c r="K76" s="298"/>
      <c r="L76" s="298"/>
      <c r="M76" s="298"/>
      <c r="N76" s="298"/>
      <c r="O76" s="298"/>
      <c r="P76" s="298"/>
      <c r="Q76" s="298"/>
      <c r="R76" s="298"/>
      <c r="S76" s="298"/>
      <c r="T76" s="298"/>
      <c r="U76" s="298"/>
      <c r="V76" s="298"/>
      <c r="W76" s="298"/>
      <c r="X76" s="298"/>
      <c r="Y76" s="298"/>
      <c r="Z76" s="298"/>
      <c r="AA76" s="298"/>
      <c r="AB76" s="298"/>
      <c r="AC76" s="298"/>
      <c r="AD76" s="298"/>
      <c r="AE76" s="298"/>
      <c r="AF76" s="298"/>
      <c r="AG76" s="298"/>
      <c r="AH76" s="298"/>
      <c r="AI76" s="298"/>
    </row>
    <row r="77" spans="1:35" ht="15.75" customHeight="1">
      <c r="A77" s="20">
        <v>15</v>
      </c>
      <c r="B77" s="259" t="s">
        <v>165</v>
      </c>
      <c r="C77" s="300"/>
      <c r="D77" s="298"/>
      <c r="E77" s="15">
        <f t="shared" ref="E77:I77" si="15">SUM(E78:E81)</f>
        <v>9457</v>
      </c>
      <c r="F77" s="15">
        <f t="shared" si="15"/>
        <v>18</v>
      </c>
      <c r="G77" s="15">
        <f t="shared" si="15"/>
        <v>8</v>
      </c>
      <c r="H77" s="15">
        <f t="shared" si="15"/>
        <v>10</v>
      </c>
      <c r="I77" s="15">
        <f t="shared" si="15"/>
        <v>0</v>
      </c>
      <c r="J77" s="299"/>
      <c r="K77" s="298"/>
      <c r="L77" s="298"/>
      <c r="M77" s="298"/>
      <c r="N77" s="298"/>
      <c r="O77" s="15">
        <f>SUM(O78:O81)</f>
        <v>23</v>
      </c>
      <c r="P77" s="298"/>
      <c r="Q77" s="298"/>
      <c r="R77" s="298"/>
      <c r="S77" s="298"/>
      <c r="T77" s="298"/>
      <c r="U77" s="298"/>
      <c r="V77" s="298"/>
      <c r="W77" s="15">
        <f>SUM(W78:W81)</f>
        <v>524</v>
      </c>
      <c r="X77" s="298"/>
      <c r="Y77" s="298"/>
      <c r="Z77" s="298"/>
      <c r="AA77" s="298"/>
      <c r="AB77" s="298"/>
      <c r="AC77" s="298"/>
      <c r="AD77" s="298"/>
      <c r="AE77" s="15">
        <f>SUM(AE78:AE81)</f>
        <v>34</v>
      </c>
      <c r="AF77" s="298"/>
      <c r="AG77" s="298"/>
      <c r="AH77" s="298"/>
      <c r="AI77" s="298"/>
    </row>
    <row r="78" spans="1:35" ht="15.75" customHeight="1">
      <c r="A78" s="20"/>
      <c r="B78" s="300" t="s">
        <v>136</v>
      </c>
      <c r="C78" s="300" t="s">
        <v>89</v>
      </c>
      <c r="D78" s="298"/>
      <c r="E78" s="298">
        <v>7688</v>
      </c>
      <c r="F78" s="298">
        <v>12</v>
      </c>
      <c r="G78" s="298">
        <v>8</v>
      </c>
      <c r="H78" s="298">
        <v>4</v>
      </c>
      <c r="I78" s="298"/>
      <c r="J78" s="299" t="s">
        <v>30</v>
      </c>
      <c r="K78" s="298"/>
      <c r="L78" s="298"/>
      <c r="M78" s="298"/>
      <c r="N78" s="298"/>
      <c r="O78" s="298">
        <v>19</v>
      </c>
      <c r="P78" s="298"/>
      <c r="Q78" s="298"/>
      <c r="R78" s="298"/>
      <c r="S78" s="298"/>
      <c r="T78" s="298"/>
      <c r="U78" s="298"/>
      <c r="V78" s="298"/>
      <c r="W78" s="298">
        <v>478</v>
      </c>
      <c r="X78" s="298"/>
      <c r="Y78" s="298"/>
      <c r="Z78" s="298"/>
      <c r="AA78" s="298"/>
      <c r="AB78" s="298"/>
      <c r="AC78" s="298"/>
      <c r="AD78" s="298"/>
      <c r="AE78" s="298">
        <v>29</v>
      </c>
      <c r="AF78" s="298"/>
      <c r="AG78" s="298"/>
      <c r="AH78" s="298"/>
      <c r="AI78" s="298"/>
    </row>
    <row r="79" spans="1:35" ht="15.75" customHeight="1">
      <c r="A79" s="20"/>
      <c r="B79" s="300" t="s">
        <v>166</v>
      </c>
      <c r="C79" s="300" t="s">
        <v>167</v>
      </c>
      <c r="D79" s="298"/>
      <c r="E79" s="298">
        <v>594</v>
      </c>
      <c r="F79" s="298">
        <v>2</v>
      </c>
      <c r="G79" s="298"/>
      <c r="H79" s="298">
        <v>2</v>
      </c>
      <c r="I79" s="298"/>
      <c r="J79" s="299" t="s">
        <v>30</v>
      </c>
      <c r="K79" s="298">
        <v>6</v>
      </c>
      <c r="L79" s="298"/>
      <c r="M79" s="298"/>
      <c r="N79" s="298"/>
      <c r="O79" s="298">
        <v>4</v>
      </c>
      <c r="P79" s="298"/>
      <c r="Q79" s="298"/>
      <c r="R79" s="298"/>
      <c r="S79" s="298"/>
      <c r="T79" s="298"/>
      <c r="U79" s="298"/>
      <c r="V79" s="298"/>
      <c r="W79" s="298">
        <v>46</v>
      </c>
      <c r="X79" s="298"/>
      <c r="Y79" s="298"/>
      <c r="Z79" s="298"/>
      <c r="AA79" s="298"/>
      <c r="AB79" s="298"/>
      <c r="AC79" s="298"/>
      <c r="AD79" s="298"/>
      <c r="AE79" s="298">
        <v>5</v>
      </c>
      <c r="AF79" s="298"/>
      <c r="AG79" s="298"/>
      <c r="AH79" s="298"/>
      <c r="AI79" s="298"/>
    </row>
    <row r="80" spans="1:35" ht="15.75" customHeight="1">
      <c r="A80" s="20"/>
      <c r="B80" s="300" t="s">
        <v>168</v>
      </c>
      <c r="C80" s="300" t="s">
        <v>169</v>
      </c>
      <c r="D80" s="298">
        <v>2016</v>
      </c>
      <c r="E80" s="298">
        <v>675</v>
      </c>
      <c r="F80" s="298">
        <v>2</v>
      </c>
      <c r="G80" s="298"/>
      <c r="H80" s="298">
        <v>2</v>
      </c>
      <c r="I80" s="298"/>
      <c r="J80" s="299" t="s">
        <v>30</v>
      </c>
      <c r="K80" s="298">
        <v>2</v>
      </c>
      <c r="L80" s="298"/>
      <c r="M80" s="298"/>
      <c r="N80" s="298"/>
      <c r="O80" s="298"/>
      <c r="P80" s="298"/>
      <c r="Q80" s="298"/>
      <c r="R80" s="298"/>
      <c r="S80" s="298"/>
      <c r="T80" s="298"/>
      <c r="U80" s="298"/>
      <c r="V80" s="298"/>
      <c r="W80" s="298"/>
      <c r="X80" s="298"/>
      <c r="Y80" s="298"/>
      <c r="Z80" s="298"/>
      <c r="AA80" s="298"/>
      <c r="AB80" s="298"/>
      <c r="AC80" s="298"/>
      <c r="AD80" s="298"/>
      <c r="AE80" s="298"/>
      <c r="AF80" s="298"/>
      <c r="AG80" s="298"/>
      <c r="AH80" s="298"/>
      <c r="AI80" s="298"/>
    </row>
    <row r="81" spans="1:35" ht="15.75" customHeight="1">
      <c r="A81" s="20"/>
      <c r="B81" s="300" t="s">
        <v>170</v>
      </c>
      <c r="C81" s="300" t="s">
        <v>171</v>
      </c>
      <c r="D81" s="298">
        <v>2017</v>
      </c>
      <c r="E81" s="298">
        <v>500</v>
      </c>
      <c r="F81" s="298">
        <v>2</v>
      </c>
      <c r="G81" s="298"/>
      <c r="H81" s="298">
        <v>2</v>
      </c>
      <c r="I81" s="298"/>
      <c r="J81" s="299" t="s">
        <v>30</v>
      </c>
      <c r="K81" s="298">
        <v>4</v>
      </c>
      <c r="L81" s="298"/>
      <c r="M81" s="298"/>
      <c r="N81" s="298"/>
      <c r="O81" s="298"/>
      <c r="P81" s="298"/>
      <c r="Q81" s="298"/>
      <c r="R81" s="298"/>
      <c r="S81" s="298"/>
      <c r="T81" s="298"/>
      <c r="U81" s="298"/>
      <c r="V81" s="298"/>
      <c r="W81" s="298"/>
      <c r="X81" s="298"/>
      <c r="Y81" s="298"/>
      <c r="Z81" s="298"/>
      <c r="AA81" s="298"/>
      <c r="AB81" s="298"/>
      <c r="AC81" s="298"/>
      <c r="AD81" s="298"/>
      <c r="AE81" s="298"/>
      <c r="AF81" s="298"/>
      <c r="AG81" s="298"/>
      <c r="AH81" s="298"/>
      <c r="AI81" s="298"/>
    </row>
    <row r="82" spans="1:35" ht="15.75" customHeight="1">
      <c r="A82" s="20">
        <v>16</v>
      </c>
      <c r="B82" s="259" t="s">
        <v>172</v>
      </c>
      <c r="C82" s="300"/>
      <c r="D82" s="298"/>
      <c r="E82" s="15">
        <v>12409.3</v>
      </c>
      <c r="F82" s="15">
        <v>31</v>
      </c>
      <c r="G82" s="15">
        <v>14</v>
      </c>
      <c r="H82" s="15">
        <v>16</v>
      </c>
      <c r="I82" s="15">
        <v>1</v>
      </c>
      <c r="J82" s="299"/>
      <c r="K82" s="298"/>
      <c r="L82" s="298"/>
      <c r="M82" s="298"/>
      <c r="N82" s="298"/>
      <c r="O82" s="15">
        <v>13</v>
      </c>
      <c r="P82" s="298"/>
      <c r="Q82" s="298"/>
      <c r="R82" s="298"/>
      <c r="S82" s="298"/>
      <c r="T82" s="298"/>
      <c r="U82" s="298"/>
      <c r="V82" s="298"/>
      <c r="W82" s="15">
        <v>305</v>
      </c>
      <c r="X82" s="298"/>
      <c r="Y82" s="298"/>
      <c r="Z82" s="298"/>
      <c r="AA82" s="298"/>
      <c r="AB82" s="298"/>
      <c r="AC82" s="298"/>
      <c r="AD82" s="298"/>
      <c r="AE82" s="15">
        <v>26</v>
      </c>
      <c r="AF82" s="298"/>
      <c r="AG82" s="298"/>
      <c r="AH82" s="298"/>
      <c r="AI82" s="298"/>
    </row>
    <row r="83" spans="1:35" ht="18" customHeight="1">
      <c r="A83" s="20"/>
      <c r="B83" s="300" t="s">
        <v>173</v>
      </c>
      <c r="C83" s="300" t="s">
        <v>91</v>
      </c>
      <c r="D83" s="298"/>
      <c r="E83" s="298">
        <v>8103.9</v>
      </c>
      <c r="F83" s="298">
        <v>22</v>
      </c>
      <c r="G83" s="298">
        <v>14</v>
      </c>
      <c r="H83" s="298">
        <v>8</v>
      </c>
      <c r="I83" s="298">
        <v>0</v>
      </c>
      <c r="J83" s="299" t="s">
        <v>30</v>
      </c>
      <c r="K83" s="298"/>
      <c r="L83" s="298"/>
      <c r="M83" s="298"/>
      <c r="N83" s="298"/>
      <c r="O83" s="298">
        <v>10</v>
      </c>
      <c r="P83" s="298"/>
      <c r="Q83" s="298"/>
      <c r="R83" s="298"/>
      <c r="S83" s="298"/>
      <c r="T83" s="298"/>
      <c r="U83" s="298"/>
      <c r="V83" s="298"/>
      <c r="W83" s="298">
        <v>273</v>
      </c>
      <c r="X83" s="298"/>
      <c r="Y83" s="298"/>
      <c r="Z83" s="298"/>
      <c r="AA83" s="298"/>
      <c r="AB83" s="298"/>
      <c r="AC83" s="298"/>
      <c r="AD83" s="298"/>
      <c r="AE83" s="298">
        <v>22</v>
      </c>
      <c r="AF83" s="298"/>
      <c r="AG83" s="298"/>
      <c r="AH83" s="298"/>
      <c r="AI83" s="298"/>
    </row>
    <row r="84" spans="1:35" ht="15.75" customHeight="1">
      <c r="A84" s="20"/>
      <c r="B84" s="300" t="s">
        <v>174</v>
      </c>
      <c r="C84" s="300" t="s">
        <v>175</v>
      </c>
      <c r="D84" s="298"/>
      <c r="E84" s="298">
        <v>1940.1</v>
      </c>
      <c r="F84" s="298">
        <v>3</v>
      </c>
      <c r="G84" s="298"/>
      <c r="H84" s="298">
        <v>2</v>
      </c>
      <c r="I84" s="298">
        <v>1</v>
      </c>
      <c r="J84" s="299" t="s">
        <v>30</v>
      </c>
      <c r="K84" s="298">
        <v>4</v>
      </c>
      <c r="L84" s="298"/>
      <c r="M84" s="298"/>
      <c r="N84" s="298"/>
      <c r="O84" s="298">
        <v>3</v>
      </c>
      <c r="P84" s="298"/>
      <c r="Q84" s="298"/>
      <c r="R84" s="298"/>
      <c r="S84" s="298"/>
      <c r="T84" s="298"/>
      <c r="U84" s="298"/>
      <c r="V84" s="298"/>
      <c r="W84" s="298">
        <v>32</v>
      </c>
      <c r="X84" s="298"/>
      <c r="Y84" s="298"/>
      <c r="Z84" s="298"/>
      <c r="AA84" s="298"/>
      <c r="AB84" s="298"/>
      <c r="AC84" s="298"/>
      <c r="AD84" s="298"/>
      <c r="AE84" s="298">
        <v>4</v>
      </c>
      <c r="AF84" s="298"/>
      <c r="AG84" s="298"/>
      <c r="AH84" s="298"/>
      <c r="AI84" s="298"/>
    </row>
    <row r="85" spans="1:35" ht="15.75" customHeight="1">
      <c r="A85" s="20"/>
      <c r="B85" s="300" t="s">
        <v>176</v>
      </c>
      <c r="C85" s="300" t="s">
        <v>91</v>
      </c>
      <c r="D85" s="298">
        <v>2010</v>
      </c>
      <c r="E85" s="303">
        <v>453.2</v>
      </c>
      <c r="F85" s="298">
        <v>2</v>
      </c>
      <c r="G85" s="298"/>
      <c r="H85" s="298">
        <v>2</v>
      </c>
      <c r="I85" s="298"/>
      <c r="J85" s="299" t="s">
        <v>30</v>
      </c>
      <c r="K85" s="298">
        <v>3</v>
      </c>
      <c r="L85" s="298"/>
      <c r="M85" s="298"/>
      <c r="N85" s="298"/>
      <c r="O85" s="298">
        <v>0</v>
      </c>
      <c r="P85" s="298"/>
      <c r="Q85" s="298"/>
      <c r="R85" s="298"/>
      <c r="S85" s="298"/>
      <c r="T85" s="298"/>
      <c r="U85" s="298"/>
      <c r="V85" s="298"/>
      <c r="W85" s="298">
        <v>0</v>
      </c>
      <c r="X85" s="298"/>
      <c r="Y85" s="298"/>
      <c r="Z85" s="298"/>
      <c r="AA85" s="298"/>
      <c r="AB85" s="298"/>
      <c r="AC85" s="298"/>
      <c r="AD85" s="298"/>
      <c r="AE85" s="298">
        <v>0</v>
      </c>
      <c r="AF85" s="298"/>
      <c r="AG85" s="298"/>
      <c r="AH85" s="298"/>
      <c r="AI85" s="298"/>
    </row>
    <row r="86" spans="1:35" ht="15.75" customHeight="1">
      <c r="A86" s="20"/>
      <c r="B86" s="300" t="s">
        <v>177</v>
      </c>
      <c r="C86" s="300" t="s">
        <v>169</v>
      </c>
      <c r="D86" s="298">
        <v>2010</v>
      </c>
      <c r="E86" s="303">
        <v>711.8</v>
      </c>
      <c r="F86" s="298">
        <v>2</v>
      </c>
      <c r="G86" s="298"/>
      <c r="H86" s="298">
        <v>2</v>
      </c>
      <c r="I86" s="298"/>
      <c r="J86" s="299"/>
      <c r="K86" s="298">
        <v>4</v>
      </c>
      <c r="L86" s="298"/>
      <c r="M86" s="298"/>
      <c r="N86" s="298"/>
      <c r="O86" s="298">
        <v>0</v>
      </c>
      <c r="P86" s="298"/>
      <c r="Q86" s="298"/>
      <c r="R86" s="298"/>
      <c r="S86" s="298"/>
      <c r="T86" s="298"/>
      <c r="U86" s="298"/>
      <c r="V86" s="298"/>
      <c r="W86" s="298">
        <v>0</v>
      </c>
      <c r="X86" s="298"/>
      <c r="Y86" s="298"/>
      <c r="Z86" s="298"/>
      <c r="AA86" s="298"/>
      <c r="AB86" s="298"/>
      <c r="AC86" s="298"/>
      <c r="AD86" s="298"/>
      <c r="AE86" s="298">
        <v>0</v>
      </c>
      <c r="AF86" s="298"/>
      <c r="AG86" s="298"/>
      <c r="AH86" s="298"/>
      <c r="AI86" s="298"/>
    </row>
    <row r="87" spans="1:35" ht="15.75" customHeight="1">
      <c r="A87" s="20"/>
      <c r="B87" s="300" t="s">
        <v>178</v>
      </c>
      <c r="C87" s="300" t="s">
        <v>91</v>
      </c>
      <c r="D87" s="298">
        <v>2009</v>
      </c>
      <c r="E87" s="298">
        <v>675</v>
      </c>
      <c r="F87" s="298">
        <v>1</v>
      </c>
      <c r="G87" s="298"/>
      <c r="H87" s="298">
        <v>1</v>
      </c>
      <c r="I87" s="298"/>
      <c r="J87" s="299" t="s">
        <v>30</v>
      </c>
      <c r="K87" s="298">
        <v>4</v>
      </c>
      <c r="L87" s="298"/>
      <c r="M87" s="298"/>
      <c r="N87" s="298"/>
      <c r="O87" s="298">
        <v>0</v>
      </c>
      <c r="P87" s="298"/>
      <c r="Q87" s="298"/>
      <c r="R87" s="298"/>
      <c r="S87" s="298"/>
      <c r="T87" s="298"/>
      <c r="U87" s="298"/>
      <c r="V87" s="298"/>
      <c r="W87" s="298">
        <v>0</v>
      </c>
      <c r="X87" s="298"/>
      <c r="Y87" s="298"/>
      <c r="Z87" s="298"/>
      <c r="AA87" s="298"/>
      <c r="AB87" s="298"/>
      <c r="AC87" s="298"/>
      <c r="AD87" s="298"/>
      <c r="AE87" s="298">
        <v>0</v>
      </c>
      <c r="AF87" s="298"/>
      <c r="AG87" s="298"/>
      <c r="AH87" s="298"/>
      <c r="AI87" s="298"/>
    </row>
    <row r="88" spans="1:35" ht="15.75" customHeight="1">
      <c r="A88" s="20"/>
      <c r="B88" s="300" t="s">
        <v>179</v>
      </c>
      <c r="C88" s="300" t="s">
        <v>175</v>
      </c>
      <c r="D88" s="298">
        <v>2009</v>
      </c>
      <c r="E88" s="303">
        <v>525.29999999999995</v>
      </c>
      <c r="F88" s="298">
        <v>1</v>
      </c>
      <c r="G88" s="298"/>
      <c r="H88" s="298">
        <v>1</v>
      </c>
      <c r="I88" s="298"/>
      <c r="J88" s="299" t="s">
        <v>30</v>
      </c>
      <c r="K88" s="298">
        <v>3</v>
      </c>
      <c r="L88" s="298"/>
      <c r="M88" s="298"/>
      <c r="N88" s="298"/>
      <c r="O88" s="298">
        <v>0</v>
      </c>
      <c r="P88" s="298"/>
      <c r="Q88" s="298"/>
      <c r="R88" s="298"/>
      <c r="S88" s="298"/>
      <c r="T88" s="298"/>
      <c r="U88" s="298"/>
      <c r="V88" s="298"/>
      <c r="W88" s="298">
        <v>0</v>
      </c>
      <c r="X88" s="298"/>
      <c r="Y88" s="298"/>
      <c r="Z88" s="298"/>
      <c r="AA88" s="298"/>
      <c r="AB88" s="298"/>
      <c r="AC88" s="298"/>
      <c r="AD88" s="298"/>
      <c r="AE88" s="298">
        <v>0</v>
      </c>
      <c r="AF88" s="298"/>
      <c r="AG88" s="298"/>
      <c r="AH88" s="298"/>
      <c r="AI88" s="298"/>
    </row>
    <row r="89" spans="1:35" ht="15.75" customHeight="1">
      <c r="A89" s="20">
        <v>17</v>
      </c>
      <c r="B89" s="259" t="s">
        <v>180</v>
      </c>
      <c r="C89" s="259"/>
      <c r="D89" s="298"/>
      <c r="E89" s="51">
        <f t="shared" ref="E89:H89" si="16">SUM(E90:E93)</f>
        <v>2054322</v>
      </c>
      <c r="F89" s="15">
        <f t="shared" si="16"/>
        <v>28</v>
      </c>
      <c r="G89" s="15">
        <f t="shared" si="16"/>
        <v>12</v>
      </c>
      <c r="H89" s="15">
        <f t="shared" si="16"/>
        <v>16</v>
      </c>
      <c r="I89" s="298"/>
      <c r="J89" s="299"/>
      <c r="K89" s="298"/>
      <c r="L89" s="298"/>
      <c r="M89" s="298"/>
      <c r="N89" s="298"/>
      <c r="O89" s="15">
        <f>SUM(O90:O93)</f>
        <v>17</v>
      </c>
      <c r="P89" s="298"/>
      <c r="Q89" s="298"/>
      <c r="R89" s="298"/>
      <c r="S89" s="298"/>
      <c r="T89" s="298"/>
      <c r="U89" s="298"/>
      <c r="V89" s="298"/>
      <c r="W89" s="15">
        <f>SUM(W90:W93)</f>
        <v>431</v>
      </c>
      <c r="X89" s="298"/>
      <c r="Y89" s="298"/>
      <c r="Z89" s="298"/>
      <c r="AA89" s="298"/>
      <c r="AB89" s="298"/>
      <c r="AC89" s="298"/>
      <c r="AD89" s="298"/>
      <c r="AE89" s="15">
        <f>SUM(AE90:AE93)</f>
        <v>31</v>
      </c>
      <c r="AF89" s="298"/>
      <c r="AG89" s="298"/>
      <c r="AH89" s="298"/>
      <c r="AI89" s="298"/>
    </row>
    <row r="90" spans="1:35" ht="15.75" customHeight="1">
      <c r="A90" s="20"/>
      <c r="B90" s="300" t="s">
        <v>181</v>
      </c>
      <c r="C90" s="300" t="s">
        <v>182</v>
      </c>
      <c r="D90" s="298"/>
      <c r="E90" s="304">
        <v>2053972</v>
      </c>
      <c r="F90" s="298">
        <v>23</v>
      </c>
      <c r="G90" s="298">
        <v>12</v>
      </c>
      <c r="H90" s="298">
        <v>11</v>
      </c>
      <c r="I90" s="298"/>
      <c r="J90" s="299" t="s">
        <v>30</v>
      </c>
      <c r="K90" s="298"/>
      <c r="L90" s="298"/>
      <c r="M90" s="298"/>
      <c r="N90" s="298"/>
      <c r="O90" s="298">
        <v>17</v>
      </c>
      <c r="P90" s="298"/>
      <c r="Q90" s="298"/>
      <c r="R90" s="298"/>
      <c r="S90" s="298"/>
      <c r="T90" s="298"/>
      <c r="U90" s="298"/>
      <c r="V90" s="298"/>
      <c r="W90" s="298">
        <v>431</v>
      </c>
      <c r="X90" s="298"/>
      <c r="Y90" s="298"/>
      <c r="Z90" s="298"/>
      <c r="AA90" s="298"/>
      <c r="AB90" s="298"/>
      <c r="AC90" s="298"/>
      <c r="AD90" s="298"/>
      <c r="AE90" s="298">
        <v>31</v>
      </c>
      <c r="AF90" s="298"/>
      <c r="AG90" s="298"/>
      <c r="AH90" s="298"/>
      <c r="AI90" s="298"/>
    </row>
    <row r="91" spans="1:35" ht="15.75" customHeight="1">
      <c r="A91" s="20"/>
      <c r="B91" s="300" t="s">
        <v>183</v>
      </c>
      <c r="C91" s="300" t="s">
        <v>182</v>
      </c>
      <c r="D91" s="298">
        <v>2010</v>
      </c>
      <c r="E91" s="298">
        <v>120</v>
      </c>
      <c r="F91" s="298">
        <v>2</v>
      </c>
      <c r="G91" s="298"/>
      <c r="H91" s="298">
        <v>2</v>
      </c>
      <c r="I91" s="298"/>
      <c r="J91" s="299" t="s">
        <v>30</v>
      </c>
      <c r="K91" s="305">
        <v>43222</v>
      </c>
      <c r="L91" s="298"/>
      <c r="M91" s="298"/>
      <c r="N91" s="298"/>
      <c r="O91" s="298"/>
      <c r="P91" s="298"/>
      <c r="Q91" s="298"/>
      <c r="R91" s="298"/>
      <c r="S91" s="298"/>
      <c r="T91" s="298"/>
      <c r="U91" s="298"/>
      <c r="V91" s="298"/>
      <c r="W91" s="298"/>
      <c r="X91" s="298"/>
      <c r="Y91" s="298"/>
      <c r="Z91" s="298"/>
      <c r="AA91" s="298"/>
      <c r="AB91" s="298"/>
      <c r="AC91" s="298"/>
      <c r="AD91" s="298"/>
      <c r="AE91" s="298"/>
      <c r="AF91" s="298"/>
      <c r="AG91" s="298"/>
      <c r="AH91" s="298"/>
      <c r="AI91" s="298"/>
    </row>
    <row r="92" spans="1:35" ht="15.75" customHeight="1">
      <c r="A92" s="20"/>
      <c r="B92" s="300" t="s">
        <v>184</v>
      </c>
      <c r="C92" s="300" t="s">
        <v>182</v>
      </c>
      <c r="D92" s="298">
        <v>2010</v>
      </c>
      <c r="E92" s="303" t="s">
        <v>185</v>
      </c>
      <c r="F92" s="298">
        <v>1</v>
      </c>
      <c r="G92" s="298"/>
      <c r="H92" s="298">
        <v>1</v>
      </c>
      <c r="I92" s="298"/>
      <c r="J92" s="299" t="s">
        <v>30</v>
      </c>
      <c r="K92" s="298">
        <v>1</v>
      </c>
      <c r="L92" s="298"/>
      <c r="M92" s="298"/>
      <c r="N92" s="298"/>
      <c r="O92" s="298"/>
      <c r="P92" s="298"/>
      <c r="Q92" s="298"/>
      <c r="R92" s="298"/>
      <c r="S92" s="298"/>
      <c r="T92" s="298"/>
      <c r="U92" s="298"/>
      <c r="V92" s="298"/>
      <c r="W92" s="298"/>
      <c r="X92" s="298"/>
      <c r="Y92" s="298"/>
      <c r="Z92" s="298"/>
      <c r="AA92" s="298"/>
      <c r="AB92" s="298"/>
      <c r="AC92" s="298"/>
      <c r="AD92" s="298"/>
      <c r="AE92" s="298"/>
      <c r="AF92" s="298"/>
      <c r="AG92" s="298"/>
      <c r="AH92" s="298"/>
      <c r="AI92" s="298"/>
    </row>
    <row r="93" spans="1:35" ht="15.75" customHeight="1">
      <c r="A93" s="20"/>
      <c r="B93" s="300" t="s">
        <v>186</v>
      </c>
      <c r="C93" s="300" t="s">
        <v>182</v>
      </c>
      <c r="D93" s="298">
        <v>2010</v>
      </c>
      <c r="E93" s="298">
        <v>230</v>
      </c>
      <c r="F93" s="298">
        <v>2</v>
      </c>
      <c r="G93" s="298"/>
      <c r="H93" s="298">
        <v>2</v>
      </c>
      <c r="I93" s="298"/>
      <c r="J93" s="299" t="s">
        <v>30</v>
      </c>
      <c r="K93" s="298">
        <v>2</v>
      </c>
      <c r="L93" s="298"/>
      <c r="M93" s="298"/>
      <c r="N93" s="298"/>
      <c r="O93" s="298"/>
      <c r="P93" s="298"/>
      <c r="Q93" s="298"/>
      <c r="R93" s="298"/>
      <c r="S93" s="298"/>
      <c r="T93" s="298"/>
      <c r="U93" s="298"/>
      <c r="V93" s="298"/>
      <c r="W93" s="298"/>
      <c r="X93" s="298"/>
      <c r="Y93" s="298"/>
      <c r="Z93" s="298"/>
      <c r="AA93" s="298"/>
      <c r="AB93" s="298"/>
      <c r="AC93" s="298"/>
      <c r="AD93" s="298"/>
      <c r="AE93" s="298"/>
      <c r="AF93" s="298"/>
      <c r="AG93" s="298"/>
      <c r="AH93" s="298"/>
      <c r="AI93" s="298"/>
    </row>
    <row r="94" spans="1:35" ht="15.75" customHeight="1">
      <c r="A94" s="20">
        <v>18</v>
      </c>
      <c r="B94" s="259" t="s">
        <v>187</v>
      </c>
      <c r="C94" s="300"/>
      <c r="D94" s="298"/>
      <c r="E94" s="56">
        <f t="shared" ref="E94:I94" si="17">SUM(E95:E100)</f>
        <v>6330</v>
      </c>
      <c r="F94" s="15">
        <f t="shared" si="17"/>
        <v>32</v>
      </c>
      <c r="G94" s="15">
        <f t="shared" si="17"/>
        <v>21</v>
      </c>
      <c r="H94" s="15">
        <f t="shared" si="17"/>
        <v>9</v>
      </c>
      <c r="I94" s="15">
        <f t="shared" si="17"/>
        <v>2</v>
      </c>
      <c r="J94" s="299"/>
      <c r="K94" s="298"/>
      <c r="L94" s="298"/>
      <c r="M94" s="298"/>
      <c r="N94" s="298"/>
      <c r="O94" s="15">
        <f>SUM(O95:O100)</f>
        <v>15</v>
      </c>
      <c r="P94" s="298"/>
      <c r="Q94" s="298"/>
      <c r="R94" s="298"/>
      <c r="S94" s="298"/>
      <c r="T94" s="298"/>
      <c r="U94" s="298"/>
      <c r="V94" s="298"/>
      <c r="W94" s="15">
        <f>SUM(W95:W100)</f>
        <v>328</v>
      </c>
      <c r="X94" s="298"/>
      <c r="Y94" s="298"/>
      <c r="Z94" s="298"/>
      <c r="AA94" s="298"/>
      <c r="AB94" s="298"/>
      <c r="AC94" s="298"/>
      <c r="AD94" s="298"/>
      <c r="AE94" s="15">
        <f>SUM(AE95:AE100)</f>
        <v>25</v>
      </c>
      <c r="AF94" s="298"/>
      <c r="AG94" s="298"/>
      <c r="AH94" s="298"/>
      <c r="AI94" s="298"/>
    </row>
    <row r="95" spans="1:35" ht="15.75" customHeight="1">
      <c r="A95" s="20"/>
      <c r="B95" s="300" t="s">
        <v>188</v>
      </c>
      <c r="C95" s="300" t="s">
        <v>94</v>
      </c>
      <c r="D95" s="298"/>
      <c r="E95" s="306">
        <v>2900</v>
      </c>
      <c r="F95" s="298">
        <v>21</v>
      </c>
      <c r="G95" s="298">
        <v>21</v>
      </c>
      <c r="H95" s="298"/>
      <c r="I95" s="298"/>
      <c r="J95" s="299" t="s">
        <v>30</v>
      </c>
      <c r="K95" s="298"/>
      <c r="L95" s="298"/>
      <c r="M95" s="298"/>
      <c r="N95" s="298"/>
      <c r="O95" s="298">
        <v>9</v>
      </c>
      <c r="P95" s="298"/>
      <c r="Q95" s="298"/>
      <c r="R95" s="298"/>
      <c r="S95" s="298"/>
      <c r="T95" s="298"/>
      <c r="U95" s="298"/>
      <c r="V95" s="298"/>
      <c r="W95" s="298">
        <v>247</v>
      </c>
      <c r="X95" s="298"/>
      <c r="Y95" s="298"/>
      <c r="Z95" s="298"/>
      <c r="AA95" s="298"/>
      <c r="AB95" s="298"/>
      <c r="AC95" s="298"/>
      <c r="AD95" s="298"/>
      <c r="AE95" s="298">
        <v>19</v>
      </c>
      <c r="AF95" s="298"/>
      <c r="AG95" s="298"/>
      <c r="AH95" s="298"/>
      <c r="AI95" s="298"/>
    </row>
    <row r="96" spans="1:35" ht="15.75" customHeight="1">
      <c r="A96" s="20"/>
      <c r="B96" s="300" t="s">
        <v>189</v>
      </c>
      <c r="C96" s="300" t="s">
        <v>94</v>
      </c>
      <c r="D96" s="298"/>
      <c r="E96" s="298">
        <v>642</v>
      </c>
      <c r="F96" s="298">
        <v>2</v>
      </c>
      <c r="G96" s="298"/>
      <c r="H96" s="298">
        <v>2</v>
      </c>
      <c r="I96" s="298"/>
      <c r="J96" s="299"/>
      <c r="K96" s="298">
        <v>2</v>
      </c>
      <c r="L96" s="298"/>
      <c r="M96" s="298"/>
      <c r="N96" s="298"/>
      <c r="O96" s="298">
        <v>2</v>
      </c>
      <c r="P96" s="298"/>
      <c r="Q96" s="298"/>
      <c r="R96" s="298"/>
      <c r="S96" s="298"/>
      <c r="T96" s="298"/>
      <c r="U96" s="298"/>
      <c r="V96" s="298"/>
      <c r="W96" s="298">
        <v>37</v>
      </c>
      <c r="X96" s="298"/>
      <c r="Y96" s="298"/>
      <c r="Z96" s="298"/>
      <c r="AA96" s="298"/>
      <c r="AB96" s="298"/>
      <c r="AC96" s="298"/>
      <c r="AD96" s="298"/>
      <c r="AE96" s="298">
        <v>2</v>
      </c>
      <c r="AF96" s="298"/>
      <c r="AG96" s="298"/>
      <c r="AH96" s="298"/>
      <c r="AI96" s="298"/>
    </row>
    <row r="97" spans="1:35" ht="15.75" customHeight="1">
      <c r="A97" s="20"/>
      <c r="B97" s="300" t="s">
        <v>190</v>
      </c>
      <c r="C97" s="300" t="s">
        <v>171</v>
      </c>
      <c r="D97" s="298"/>
      <c r="E97" s="298">
        <v>757</v>
      </c>
      <c r="F97" s="298">
        <v>4</v>
      </c>
      <c r="G97" s="298"/>
      <c r="H97" s="298">
        <v>2</v>
      </c>
      <c r="I97" s="298">
        <v>2</v>
      </c>
      <c r="J97" s="299"/>
      <c r="K97" s="298">
        <v>7</v>
      </c>
      <c r="L97" s="298"/>
      <c r="M97" s="298"/>
      <c r="N97" s="298"/>
      <c r="O97" s="298">
        <v>4</v>
      </c>
      <c r="P97" s="298"/>
      <c r="Q97" s="298"/>
      <c r="R97" s="298"/>
      <c r="S97" s="298"/>
      <c r="T97" s="298"/>
      <c r="U97" s="298"/>
      <c r="V97" s="298"/>
      <c r="W97" s="298">
        <v>44</v>
      </c>
      <c r="X97" s="298"/>
      <c r="Y97" s="298"/>
      <c r="Z97" s="298"/>
      <c r="AA97" s="298"/>
      <c r="AB97" s="298"/>
      <c r="AC97" s="298"/>
      <c r="AD97" s="298"/>
      <c r="AE97" s="298">
        <v>4</v>
      </c>
      <c r="AF97" s="298"/>
      <c r="AG97" s="298"/>
      <c r="AH97" s="298"/>
      <c r="AI97" s="298"/>
    </row>
    <row r="98" spans="1:35" ht="15.75" customHeight="1">
      <c r="A98" s="20"/>
      <c r="B98" s="300" t="s">
        <v>191</v>
      </c>
      <c r="C98" s="300" t="s">
        <v>94</v>
      </c>
      <c r="D98" s="298">
        <v>2008</v>
      </c>
      <c r="E98" s="298">
        <v>433</v>
      </c>
      <c r="F98" s="298">
        <v>2</v>
      </c>
      <c r="G98" s="298"/>
      <c r="H98" s="298">
        <v>2</v>
      </c>
      <c r="I98" s="298"/>
      <c r="J98" s="299"/>
      <c r="K98" s="298">
        <v>1</v>
      </c>
      <c r="L98" s="298"/>
      <c r="M98" s="298"/>
      <c r="N98" s="298"/>
      <c r="O98" s="298"/>
      <c r="P98" s="298"/>
      <c r="Q98" s="298"/>
      <c r="R98" s="298"/>
      <c r="S98" s="298"/>
      <c r="T98" s="298"/>
      <c r="U98" s="298"/>
      <c r="V98" s="298"/>
      <c r="W98" s="298"/>
      <c r="X98" s="298"/>
      <c r="Y98" s="298"/>
      <c r="Z98" s="298"/>
      <c r="AA98" s="298"/>
      <c r="AB98" s="298"/>
      <c r="AC98" s="298"/>
      <c r="AD98" s="298"/>
      <c r="AE98" s="298"/>
      <c r="AF98" s="298"/>
      <c r="AG98" s="298"/>
      <c r="AH98" s="298"/>
      <c r="AI98" s="298"/>
    </row>
    <row r="99" spans="1:35" ht="15.75" customHeight="1">
      <c r="A99" s="20"/>
      <c r="B99" s="300" t="s">
        <v>192</v>
      </c>
      <c r="C99" s="300" t="s">
        <v>94</v>
      </c>
      <c r="D99" s="298">
        <v>2011</v>
      </c>
      <c r="E99" s="298">
        <v>1159</v>
      </c>
      <c r="F99" s="298">
        <v>2</v>
      </c>
      <c r="G99" s="298"/>
      <c r="H99" s="298">
        <v>2</v>
      </c>
      <c r="I99" s="298"/>
      <c r="J99" s="299" t="s">
        <v>30</v>
      </c>
      <c r="K99" s="298">
        <v>1</v>
      </c>
      <c r="L99" s="298"/>
      <c r="M99" s="298"/>
      <c r="N99" s="298"/>
      <c r="O99" s="298"/>
      <c r="P99" s="298"/>
      <c r="Q99" s="298"/>
      <c r="R99" s="298"/>
      <c r="S99" s="298"/>
      <c r="T99" s="298"/>
      <c r="U99" s="298"/>
      <c r="V99" s="298"/>
      <c r="W99" s="298"/>
      <c r="X99" s="298"/>
      <c r="Y99" s="298"/>
      <c r="Z99" s="298"/>
      <c r="AA99" s="298"/>
      <c r="AB99" s="298"/>
      <c r="AC99" s="298"/>
      <c r="AD99" s="298"/>
      <c r="AE99" s="298"/>
      <c r="AF99" s="298"/>
      <c r="AG99" s="298"/>
      <c r="AH99" s="298"/>
      <c r="AI99" s="298"/>
    </row>
    <row r="100" spans="1:35" ht="15.75" customHeight="1">
      <c r="A100" s="20"/>
      <c r="B100" s="300" t="s">
        <v>193</v>
      </c>
      <c r="C100" s="300" t="s">
        <v>89</v>
      </c>
      <c r="D100" s="298">
        <v>2009</v>
      </c>
      <c r="E100" s="298">
        <v>439</v>
      </c>
      <c r="F100" s="298">
        <v>1</v>
      </c>
      <c r="G100" s="298"/>
      <c r="H100" s="298">
        <v>1</v>
      </c>
      <c r="I100" s="298"/>
      <c r="J100" s="299" t="s">
        <v>30</v>
      </c>
      <c r="K100" s="298">
        <v>2</v>
      </c>
      <c r="L100" s="298"/>
      <c r="M100" s="298"/>
      <c r="N100" s="298"/>
      <c r="O100" s="298"/>
      <c r="P100" s="298"/>
      <c r="Q100" s="298"/>
      <c r="R100" s="298"/>
      <c r="S100" s="298"/>
      <c r="T100" s="298"/>
      <c r="U100" s="298"/>
      <c r="V100" s="298"/>
      <c r="W100" s="298"/>
      <c r="X100" s="298"/>
      <c r="Y100" s="298"/>
      <c r="Z100" s="298"/>
      <c r="AA100" s="298"/>
      <c r="AB100" s="298"/>
      <c r="AC100" s="298"/>
      <c r="AD100" s="298"/>
      <c r="AE100" s="298"/>
      <c r="AF100" s="298"/>
      <c r="AG100" s="298"/>
      <c r="AH100" s="298"/>
      <c r="AI100" s="298"/>
    </row>
    <row r="101" spans="1:35" ht="15.75" customHeight="1">
      <c r="A101" s="20">
        <v>19</v>
      </c>
      <c r="B101" s="259" t="s">
        <v>194</v>
      </c>
      <c r="C101" s="300"/>
      <c r="D101" s="298"/>
      <c r="E101" s="15">
        <f t="shared" ref="E101:H101" si="18">SUM(E102:E106)</f>
        <v>19717</v>
      </c>
      <c r="F101" s="15">
        <f t="shared" si="18"/>
        <v>30</v>
      </c>
      <c r="G101" s="15">
        <f t="shared" si="18"/>
        <v>16</v>
      </c>
      <c r="H101" s="15">
        <f t="shared" si="18"/>
        <v>14</v>
      </c>
      <c r="I101" s="298"/>
      <c r="J101" s="299"/>
      <c r="K101" s="298"/>
      <c r="L101" s="298"/>
      <c r="M101" s="298"/>
      <c r="N101" s="298"/>
      <c r="O101" s="15">
        <f>SUM(O102:O106)</f>
        <v>22</v>
      </c>
      <c r="P101" s="298"/>
      <c r="Q101" s="298"/>
      <c r="R101" s="298"/>
      <c r="S101" s="298"/>
      <c r="T101" s="298"/>
      <c r="U101" s="298"/>
      <c r="V101" s="298"/>
      <c r="W101" s="15">
        <f>SUM(W102:W106)</f>
        <v>520</v>
      </c>
      <c r="X101" s="298"/>
      <c r="Y101" s="298"/>
      <c r="Z101" s="298"/>
      <c r="AA101" s="298"/>
      <c r="AB101" s="298"/>
      <c r="AC101" s="298"/>
      <c r="AD101" s="298"/>
      <c r="AE101" s="15">
        <f>SUM(AE102:AE106)</f>
        <v>23</v>
      </c>
      <c r="AF101" s="298"/>
      <c r="AG101" s="298"/>
      <c r="AH101" s="298"/>
      <c r="AI101" s="298"/>
    </row>
    <row r="102" spans="1:35" ht="15.75" customHeight="1">
      <c r="A102" s="20"/>
      <c r="B102" s="300" t="s">
        <v>195</v>
      </c>
      <c r="C102" s="300" t="s">
        <v>196</v>
      </c>
      <c r="D102" s="298"/>
      <c r="E102" s="298">
        <v>4105</v>
      </c>
      <c r="F102" s="298">
        <v>16</v>
      </c>
      <c r="G102" s="298">
        <v>16</v>
      </c>
      <c r="H102" s="298"/>
      <c r="I102" s="298"/>
      <c r="J102" s="299" t="s">
        <v>30</v>
      </c>
      <c r="K102" s="298">
        <v>6</v>
      </c>
      <c r="L102" s="298"/>
      <c r="M102" s="298"/>
      <c r="N102" s="298"/>
      <c r="O102" s="298">
        <v>12</v>
      </c>
      <c r="P102" s="298"/>
      <c r="Q102" s="298"/>
      <c r="R102" s="298"/>
      <c r="S102" s="298"/>
      <c r="T102" s="298"/>
      <c r="U102" s="298"/>
      <c r="V102" s="298"/>
      <c r="W102" s="298">
        <v>296</v>
      </c>
      <c r="X102" s="298"/>
      <c r="Y102" s="298"/>
      <c r="Z102" s="298"/>
      <c r="AA102" s="298"/>
      <c r="AB102" s="298"/>
      <c r="AC102" s="298"/>
      <c r="AD102" s="298"/>
      <c r="AE102" s="298">
        <v>20</v>
      </c>
      <c r="AF102" s="298"/>
      <c r="AG102" s="298"/>
      <c r="AH102" s="298"/>
      <c r="AI102" s="298"/>
    </row>
    <row r="103" spans="1:35" ht="15.75" customHeight="1">
      <c r="A103" s="20"/>
      <c r="B103" s="300" t="s">
        <v>197</v>
      </c>
      <c r="C103" s="300" t="s">
        <v>196</v>
      </c>
      <c r="D103" s="298"/>
      <c r="E103" s="298">
        <v>1200</v>
      </c>
      <c r="F103" s="298">
        <v>2</v>
      </c>
      <c r="G103" s="298"/>
      <c r="H103" s="298">
        <v>2</v>
      </c>
      <c r="I103" s="298"/>
      <c r="J103" s="299"/>
      <c r="K103" s="298">
        <v>2</v>
      </c>
      <c r="L103" s="298"/>
      <c r="M103" s="298"/>
      <c r="N103" s="298"/>
      <c r="O103" s="298">
        <v>3</v>
      </c>
      <c r="P103" s="298"/>
      <c r="Q103" s="298"/>
      <c r="R103" s="298"/>
      <c r="S103" s="298"/>
      <c r="T103" s="298"/>
      <c r="U103" s="298"/>
      <c r="V103" s="298"/>
      <c r="W103" s="298">
        <v>60</v>
      </c>
      <c r="X103" s="298"/>
      <c r="Y103" s="298"/>
      <c r="Z103" s="298"/>
      <c r="AA103" s="298"/>
      <c r="AB103" s="298"/>
      <c r="AC103" s="298"/>
      <c r="AD103" s="298"/>
      <c r="AE103" s="298">
        <v>3</v>
      </c>
      <c r="AF103" s="298"/>
      <c r="AG103" s="298"/>
      <c r="AH103" s="298"/>
      <c r="AI103" s="298"/>
    </row>
    <row r="104" spans="1:35" ht="15.75" customHeight="1">
      <c r="A104" s="20"/>
      <c r="B104" s="300" t="s">
        <v>198</v>
      </c>
      <c r="C104" s="300" t="s">
        <v>199</v>
      </c>
      <c r="D104" s="298"/>
      <c r="E104" s="298">
        <v>2236</v>
      </c>
      <c r="F104" s="298">
        <v>9</v>
      </c>
      <c r="G104" s="298"/>
      <c r="H104" s="298">
        <v>9</v>
      </c>
      <c r="I104" s="298"/>
      <c r="J104" s="299"/>
      <c r="K104" s="298">
        <v>6</v>
      </c>
      <c r="L104" s="298"/>
      <c r="M104" s="298"/>
      <c r="N104" s="298"/>
      <c r="O104" s="298">
        <v>7</v>
      </c>
      <c r="P104" s="298"/>
      <c r="Q104" s="298"/>
      <c r="R104" s="298"/>
      <c r="S104" s="298"/>
      <c r="T104" s="298"/>
      <c r="U104" s="298"/>
      <c r="V104" s="298"/>
      <c r="W104" s="298">
        <v>164</v>
      </c>
      <c r="X104" s="298"/>
      <c r="Y104" s="298"/>
      <c r="Z104" s="298"/>
      <c r="AA104" s="298"/>
      <c r="AB104" s="298"/>
      <c r="AC104" s="298"/>
      <c r="AD104" s="298"/>
      <c r="AE104" s="298"/>
      <c r="AF104" s="298"/>
      <c r="AG104" s="298"/>
      <c r="AH104" s="298"/>
      <c r="AI104" s="298"/>
    </row>
    <row r="105" spans="1:35" ht="15.75" customHeight="1">
      <c r="A105" s="20"/>
      <c r="B105" s="300" t="s">
        <v>200</v>
      </c>
      <c r="C105" s="300" t="s">
        <v>199</v>
      </c>
      <c r="D105" s="298">
        <v>2016</v>
      </c>
      <c r="E105" s="298">
        <v>176</v>
      </c>
      <c r="F105" s="298">
        <v>1</v>
      </c>
      <c r="G105" s="298"/>
      <c r="H105" s="298">
        <v>1</v>
      </c>
      <c r="I105" s="298"/>
      <c r="J105" s="299"/>
      <c r="K105" s="298">
        <v>5</v>
      </c>
      <c r="L105" s="298"/>
      <c r="M105" s="298"/>
      <c r="N105" s="298"/>
      <c r="O105" s="298"/>
      <c r="P105" s="298"/>
      <c r="Q105" s="298"/>
      <c r="R105" s="298"/>
      <c r="S105" s="298"/>
      <c r="T105" s="298"/>
      <c r="U105" s="298"/>
      <c r="V105" s="298"/>
      <c r="W105" s="298"/>
      <c r="X105" s="298"/>
      <c r="Y105" s="298"/>
      <c r="Z105" s="298"/>
      <c r="AA105" s="298"/>
      <c r="AB105" s="298"/>
      <c r="AC105" s="298"/>
      <c r="AD105" s="298"/>
      <c r="AE105" s="298"/>
      <c r="AF105" s="298"/>
      <c r="AG105" s="298"/>
      <c r="AH105" s="298"/>
      <c r="AI105" s="298"/>
    </row>
    <row r="106" spans="1:35" ht="15.75" customHeight="1">
      <c r="A106" s="20"/>
      <c r="B106" s="300" t="s">
        <v>201</v>
      </c>
      <c r="C106" s="300" t="s">
        <v>199</v>
      </c>
      <c r="D106" s="298">
        <v>2010</v>
      </c>
      <c r="E106" s="298">
        <v>12000</v>
      </c>
      <c r="F106" s="298">
        <v>2</v>
      </c>
      <c r="G106" s="298"/>
      <c r="H106" s="298">
        <v>2</v>
      </c>
      <c r="I106" s="298"/>
      <c r="J106" s="299"/>
      <c r="K106" s="298">
        <v>8</v>
      </c>
      <c r="L106" s="298"/>
      <c r="M106" s="298"/>
      <c r="N106" s="298"/>
      <c r="O106" s="298"/>
      <c r="P106" s="298"/>
      <c r="Q106" s="298"/>
      <c r="R106" s="298"/>
      <c r="S106" s="298"/>
      <c r="T106" s="298"/>
      <c r="U106" s="298"/>
      <c r="V106" s="298"/>
      <c r="W106" s="298"/>
      <c r="X106" s="298"/>
      <c r="Y106" s="298"/>
      <c r="Z106" s="298"/>
      <c r="AA106" s="298"/>
      <c r="AB106" s="298"/>
      <c r="AC106" s="298"/>
      <c r="AD106" s="298"/>
      <c r="AE106" s="298"/>
      <c r="AF106" s="298"/>
      <c r="AG106" s="298"/>
      <c r="AH106" s="298"/>
      <c r="AI106" s="298"/>
    </row>
    <row r="107" spans="1:35" ht="15.75" customHeight="1">
      <c r="A107" s="20">
        <v>20</v>
      </c>
      <c r="B107" s="259" t="s">
        <v>202</v>
      </c>
      <c r="C107" s="300"/>
      <c r="D107" s="298"/>
      <c r="E107" s="15">
        <f t="shared" ref="E107:H107" si="19">SUM(E108:E112)</f>
        <v>7325</v>
      </c>
      <c r="F107" s="15">
        <f t="shared" si="19"/>
        <v>23</v>
      </c>
      <c r="G107" s="15">
        <f t="shared" si="19"/>
        <v>20</v>
      </c>
      <c r="H107" s="15">
        <f t="shared" si="19"/>
        <v>3</v>
      </c>
      <c r="I107" s="298"/>
      <c r="J107" s="299"/>
      <c r="K107" s="298"/>
      <c r="L107" s="298"/>
      <c r="M107" s="298"/>
      <c r="N107" s="298"/>
      <c r="O107" s="15">
        <f>SUM(O108:O112)</f>
        <v>20</v>
      </c>
      <c r="P107" s="298"/>
      <c r="Q107" s="298"/>
      <c r="R107" s="298"/>
      <c r="S107" s="298"/>
      <c r="T107" s="298"/>
      <c r="U107" s="298"/>
      <c r="V107" s="298"/>
      <c r="W107" s="15">
        <f>SUM(W108:W112)</f>
        <v>361</v>
      </c>
      <c r="X107" s="298"/>
      <c r="Y107" s="298"/>
      <c r="Z107" s="298"/>
      <c r="AA107" s="298"/>
      <c r="AB107" s="298"/>
      <c r="AC107" s="298"/>
      <c r="AD107" s="298"/>
      <c r="AE107" s="15">
        <f>SUM(AE108:AE112)</f>
        <v>26</v>
      </c>
      <c r="AF107" s="298"/>
      <c r="AG107" s="298"/>
      <c r="AH107" s="298"/>
      <c r="AI107" s="298"/>
    </row>
    <row r="108" spans="1:35" ht="15.75" customHeight="1">
      <c r="A108" s="20"/>
      <c r="B108" s="300" t="s">
        <v>203</v>
      </c>
      <c r="C108" s="300" t="s">
        <v>204</v>
      </c>
      <c r="D108" s="298"/>
      <c r="E108" s="298">
        <v>2979</v>
      </c>
      <c r="F108" s="298">
        <v>11</v>
      </c>
      <c r="G108" s="298">
        <v>11</v>
      </c>
      <c r="H108" s="298"/>
      <c r="I108" s="298"/>
      <c r="J108" s="299" t="s">
        <v>30</v>
      </c>
      <c r="K108" s="298">
        <v>4</v>
      </c>
      <c r="L108" s="298"/>
      <c r="M108" s="298"/>
      <c r="N108" s="298"/>
      <c r="O108" s="298">
        <v>6</v>
      </c>
      <c r="P108" s="298"/>
      <c r="Q108" s="298"/>
      <c r="R108" s="298"/>
      <c r="S108" s="298"/>
      <c r="T108" s="298"/>
      <c r="U108" s="298"/>
      <c r="V108" s="298"/>
      <c r="W108" s="298">
        <v>145</v>
      </c>
      <c r="X108" s="298"/>
      <c r="Y108" s="298"/>
      <c r="Z108" s="298"/>
      <c r="AA108" s="298"/>
      <c r="AB108" s="298"/>
      <c r="AC108" s="298"/>
      <c r="AD108" s="298"/>
      <c r="AE108" s="298">
        <v>11</v>
      </c>
      <c r="AF108" s="298"/>
      <c r="AG108" s="298"/>
      <c r="AH108" s="298"/>
      <c r="AI108" s="298"/>
    </row>
    <row r="109" spans="1:35" ht="15.75" customHeight="1">
      <c r="A109" s="20"/>
      <c r="B109" s="300" t="s">
        <v>205</v>
      </c>
      <c r="C109" s="300" t="s">
        <v>206</v>
      </c>
      <c r="D109" s="298"/>
      <c r="E109" s="298">
        <v>2046</v>
      </c>
      <c r="F109" s="298">
        <v>6</v>
      </c>
      <c r="G109" s="298">
        <v>3</v>
      </c>
      <c r="H109" s="298">
        <v>3</v>
      </c>
      <c r="I109" s="298"/>
      <c r="J109" s="299"/>
      <c r="K109" s="298">
        <v>2</v>
      </c>
      <c r="L109" s="298"/>
      <c r="M109" s="298"/>
      <c r="N109" s="298"/>
      <c r="O109" s="298">
        <v>5</v>
      </c>
      <c r="P109" s="298"/>
      <c r="Q109" s="298"/>
      <c r="R109" s="298"/>
      <c r="S109" s="298"/>
      <c r="T109" s="298"/>
      <c r="U109" s="298"/>
      <c r="V109" s="298"/>
      <c r="W109" s="298">
        <v>94</v>
      </c>
      <c r="X109" s="298"/>
      <c r="Y109" s="298"/>
      <c r="Z109" s="298"/>
      <c r="AA109" s="298"/>
      <c r="AB109" s="298"/>
      <c r="AC109" s="298"/>
      <c r="AD109" s="298"/>
      <c r="AE109" s="298">
        <v>6</v>
      </c>
      <c r="AF109" s="298"/>
      <c r="AG109" s="298"/>
      <c r="AH109" s="298"/>
      <c r="AI109" s="298"/>
    </row>
    <row r="110" spans="1:35" ht="15.75" customHeight="1">
      <c r="A110" s="20"/>
      <c r="B110" s="300" t="s">
        <v>207</v>
      </c>
      <c r="C110" s="300" t="s">
        <v>208</v>
      </c>
      <c r="D110" s="298"/>
      <c r="E110" s="298">
        <v>850</v>
      </c>
      <c r="F110" s="298">
        <v>2</v>
      </c>
      <c r="G110" s="298">
        <v>2</v>
      </c>
      <c r="H110" s="298"/>
      <c r="I110" s="298"/>
      <c r="J110" s="299"/>
      <c r="K110" s="298">
        <v>2</v>
      </c>
      <c r="L110" s="298"/>
      <c r="M110" s="298"/>
      <c r="N110" s="298"/>
      <c r="O110" s="298">
        <v>4</v>
      </c>
      <c r="P110" s="298"/>
      <c r="Q110" s="298"/>
      <c r="R110" s="298"/>
      <c r="S110" s="298"/>
      <c r="T110" s="298"/>
      <c r="U110" s="298"/>
      <c r="V110" s="298"/>
      <c r="W110" s="298">
        <v>63</v>
      </c>
      <c r="X110" s="298"/>
      <c r="Y110" s="298"/>
      <c r="Z110" s="298"/>
      <c r="AA110" s="298"/>
      <c r="AB110" s="298"/>
      <c r="AC110" s="298"/>
      <c r="AD110" s="298"/>
      <c r="AE110" s="298">
        <v>4</v>
      </c>
      <c r="AF110" s="298"/>
      <c r="AG110" s="298"/>
      <c r="AH110" s="298"/>
      <c r="AI110" s="298"/>
    </row>
    <row r="111" spans="1:35" ht="15.75" customHeight="1">
      <c r="A111" s="20"/>
      <c r="B111" s="300" t="s">
        <v>209</v>
      </c>
      <c r="C111" s="300" t="s">
        <v>208</v>
      </c>
      <c r="D111" s="298"/>
      <c r="E111" s="298">
        <v>1200</v>
      </c>
      <c r="F111" s="298">
        <v>3</v>
      </c>
      <c r="G111" s="298">
        <v>3</v>
      </c>
      <c r="H111" s="298"/>
      <c r="I111" s="298"/>
      <c r="J111" s="299"/>
      <c r="K111" s="298">
        <v>3</v>
      </c>
      <c r="L111" s="298"/>
      <c r="M111" s="298"/>
      <c r="N111" s="298"/>
      <c r="O111" s="298">
        <v>5</v>
      </c>
      <c r="P111" s="298"/>
      <c r="Q111" s="298"/>
      <c r="R111" s="298"/>
      <c r="S111" s="298"/>
      <c r="T111" s="298"/>
      <c r="U111" s="298"/>
      <c r="V111" s="298"/>
      <c r="W111" s="298">
        <v>59</v>
      </c>
      <c r="X111" s="298"/>
      <c r="Y111" s="298"/>
      <c r="Z111" s="298"/>
      <c r="AA111" s="298"/>
      <c r="AB111" s="298"/>
      <c r="AC111" s="298"/>
      <c r="AD111" s="298"/>
      <c r="AE111" s="298">
        <v>5</v>
      </c>
      <c r="AF111" s="298"/>
      <c r="AG111" s="298"/>
      <c r="AH111" s="298"/>
      <c r="AI111" s="298"/>
    </row>
    <row r="112" spans="1:35" ht="15.75" customHeight="1">
      <c r="A112" s="20"/>
      <c r="B112" s="300" t="s">
        <v>210</v>
      </c>
      <c r="C112" s="300" t="s">
        <v>211</v>
      </c>
      <c r="D112" s="298">
        <v>2008</v>
      </c>
      <c r="E112" s="298">
        <v>250</v>
      </c>
      <c r="F112" s="298">
        <v>1</v>
      </c>
      <c r="G112" s="298">
        <v>1</v>
      </c>
      <c r="H112" s="298"/>
      <c r="I112" s="298"/>
      <c r="J112" s="299"/>
      <c r="K112" s="298">
        <v>6</v>
      </c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  <c r="AA112" s="298"/>
      <c r="AB112" s="298"/>
      <c r="AC112" s="298"/>
      <c r="AD112" s="298"/>
      <c r="AE112" s="298"/>
      <c r="AF112" s="298"/>
      <c r="AG112" s="298"/>
      <c r="AH112" s="298"/>
      <c r="AI112" s="298"/>
    </row>
    <row r="113" spans="1:45" ht="15.75" customHeight="1">
      <c r="A113" s="20">
        <v>21</v>
      </c>
      <c r="B113" s="259" t="s">
        <v>212</v>
      </c>
      <c r="C113" s="259"/>
      <c r="D113" s="15"/>
      <c r="E113" s="15">
        <f t="shared" ref="E113:I113" si="20">E114+E115+E116+E118+E119+E117</f>
        <v>6376</v>
      </c>
      <c r="F113" s="15">
        <f t="shared" si="20"/>
        <v>26</v>
      </c>
      <c r="G113" s="15">
        <f t="shared" si="20"/>
        <v>6</v>
      </c>
      <c r="H113" s="15">
        <f t="shared" si="20"/>
        <v>17</v>
      </c>
      <c r="I113" s="15">
        <f t="shared" si="20"/>
        <v>3</v>
      </c>
      <c r="J113" s="20"/>
      <c r="K113" s="15"/>
      <c r="L113" s="15"/>
      <c r="M113" s="15"/>
      <c r="N113" s="15"/>
      <c r="O113" s="15">
        <f>O114+O115+O116+O118+O119+O117</f>
        <v>27</v>
      </c>
      <c r="P113" s="15"/>
      <c r="Q113" s="15"/>
      <c r="R113" s="15"/>
      <c r="S113" s="15"/>
      <c r="T113" s="15"/>
      <c r="U113" s="15"/>
      <c r="V113" s="15"/>
      <c r="W113" s="15">
        <f>W114+W115+W116+W118+W119+W117</f>
        <v>510</v>
      </c>
      <c r="X113" s="15"/>
      <c r="Y113" s="15"/>
      <c r="Z113" s="15"/>
      <c r="AA113" s="15"/>
      <c r="AB113" s="15"/>
      <c r="AC113" s="15"/>
      <c r="AD113" s="15"/>
      <c r="AE113" s="15">
        <f>AE114+AE115+AE116+AE118+AE119+AE117</f>
        <v>39</v>
      </c>
      <c r="AF113" s="15"/>
      <c r="AG113" s="15"/>
      <c r="AH113" s="15"/>
      <c r="AI113" s="1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</row>
    <row r="114" spans="1:45" ht="15.75" customHeight="1">
      <c r="A114" s="20"/>
      <c r="B114" s="300" t="s">
        <v>213</v>
      </c>
      <c r="C114" s="300" t="s">
        <v>214</v>
      </c>
      <c r="D114" s="298"/>
      <c r="E114" s="298">
        <v>2521</v>
      </c>
      <c r="F114" s="298">
        <v>6</v>
      </c>
      <c r="G114" s="298">
        <v>6</v>
      </c>
      <c r="H114" s="298"/>
      <c r="I114" s="298"/>
      <c r="J114" s="299" t="s">
        <v>30</v>
      </c>
      <c r="K114" s="298"/>
      <c r="L114" s="298"/>
      <c r="M114" s="298"/>
      <c r="N114" s="298"/>
      <c r="O114" s="298">
        <v>6</v>
      </c>
      <c r="P114" s="298"/>
      <c r="Q114" s="298"/>
      <c r="R114" s="298"/>
      <c r="S114" s="298"/>
      <c r="T114" s="298"/>
      <c r="U114" s="298"/>
      <c r="V114" s="298"/>
      <c r="W114" s="298">
        <v>148</v>
      </c>
      <c r="X114" s="298"/>
      <c r="Y114" s="298"/>
      <c r="Z114" s="298"/>
      <c r="AA114" s="298"/>
      <c r="AB114" s="298"/>
      <c r="AC114" s="298"/>
      <c r="AD114" s="298"/>
      <c r="AE114" s="298">
        <v>9</v>
      </c>
      <c r="AF114" s="298"/>
      <c r="AG114" s="298"/>
      <c r="AH114" s="298"/>
      <c r="AI114" s="298"/>
    </row>
    <row r="115" spans="1:45" ht="15.75" customHeight="1">
      <c r="A115" s="20"/>
      <c r="B115" s="300" t="s">
        <v>215</v>
      </c>
      <c r="C115" s="300" t="s">
        <v>216</v>
      </c>
      <c r="D115" s="298"/>
      <c r="E115" s="298">
        <v>280</v>
      </c>
      <c r="F115" s="298">
        <v>2</v>
      </c>
      <c r="G115" s="298"/>
      <c r="H115" s="298">
        <v>2</v>
      </c>
      <c r="I115" s="298"/>
      <c r="J115" s="299"/>
      <c r="K115" s="305">
        <v>43223</v>
      </c>
      <c r="L115" s="298"/>
      <c r="M115" s="298"/>
      <c r="N115" s="298"/>
      <c r="O115" s="298">
        <v>4</v>
      </c>
      <c r="P115" s="298"/>
      <c r="Q115" s="298"/>
      <c r="R115" s="298"/>
      <c r="S115" s="298"/>
      <c r="T115" s="298"/>
      <c r="U115" s="298"/>
      <c r="V115" s="298"/>
      <c r="W115" s="298">
        <v>54</v>
      </c>
      <c r="X115" s="298"/>
      <c r="Y115" s="298"/>
      <c r="Z115" s="298"/>
      <c r="AA115" s="298"/>
      <c r="AB115" s="298"/>
      <c r="AC115" s="298"/>
      <c r="AD115" s="298"/>
      <c r="AE115" s="298">
        <v>5</v>
      </c>
      <c r="AF115" s="298"/>
      <c r="AG115" s="298"/>
      <c r="AH115" s="298"/>
      <c r="AI115" s="298"/>
    </row>
    <row r="116" spans="1:45" ht="15.75" customHeight="1">
      <c r="A116" s="20"/>
      <c r="B116" s="300" t="s">
        <v>217</v>
      </c>
      <c r="C116" s="300" t="s">
        <v>216</v>
      </c>
      <c r="D116" s="298"/>
      <c r="E116" s="298">
        <v>1606</v>
      </c>
      <c r="F116" s="298">
        <v>6</v>
      </c>
      <c r="G116" s="298"/>
      <c r="H116" s="298">
        <v>6</v>
      </c>
      <c r="I116" s="298"/>
      <c r="J116" s="299"/>
      <c r="K116" s="298">
        <v>6</v>
      </c>
      <c r="L116" s="298"/>
      <c r="M116" s="298"/>
      <c r="N116" s="298"/>
      <c r="O116" s="298">
        <v>5</v>
      </c>
      <c r="P116" s="298"/>
      <c r="Q116" s="298"/>
      <c r="R116" s="298"/>
      <c r="S116" s="298"/>
      <c r="T116" s="298"/>
      <c r="U116" s="298"/>
      <c r="V116" s="298"/>
      <c r="W116" s="298">
        <v>79</v>
      </c>
      <c r="X116" s="298"/>
      <c r="Y116" s="298"/>
      <c r="Z116" s="298"/>
      <c r="AA116" s="298"/>
      <c r="AB116" s="298"/>
      <c r="AC116" s="298"/>
      <c r="AD116" s="298"/>
      <c r="AE116" s="298">
        <v>8</v>
      </c>
      <c r="AF116" s="298"/>
      <c r="AG116" s="298"/>
      <c r="AH116" s="298"/>
      <c r="AI116" s="298"/>
    </row>
    <row r="117" spans="1:45" ht="15.75" customHeight="1">
      <c r="A117" s="20"/>
      <c r="B117" s="300" t="s">
        <v>218</v>
      </c>
      <c r="C117" s="300" t="s">
        <v>216</v>
      </c>
      <c r="D117" s="298">
        <v>2016</v>
      </c>
      <c r="E117" s="298">
        <v>566</v>
      </c>
      <c r="F117" s="298">
        <v>3</v>
      </c>
      <c r="G117" s="298"/>
      <c r="H117" s="298"/>
      <c r="I117" s="298">
        <v>3</v>
      </c>
      <c r="J117" s="299"/>
      <c r="K117" s="298">
        <v>6</v>
      </c>
      <c r="L117" s="298"/>
      <c r="M117" s="298"/>
      <c r="N117" s="298"/>
      <c r="O117" s="298"/>
      <c r="P117" s="298"/>
      <c r="Q117" s="298"/>
      <c r="R117" s="298"/>
      <c r="S117" s="298"/>
      <c r="T117" s="298"/>
      <c r="U117" s="298"/>
      <c r="V117" s="298"/>
      <c r="W117" s="298"/>
      <c r="X117" s="298"/>
      <c r="Y117" s="298"/>
      <c r="Z117" s="298"/>
      <c r="AA117" s="298"/>
      <c r="AB117" s="298"/>
      <c r="AC117" s="298"/>
      <c r="AD117" s="298"/>
      <c r="AE117" s="298"/>
      <c r="AF117" s="298"/>
      <c r="AG117" s="298"/>
      <c r="AH117" s="298"/>
      <c r="AI117" s="298"/>
    </row>
    <row r="118" spans="1:45" ht="15.75" customHeight="1">
      <c r="A118" s="20"/>
      <c r="B118" s="300" t="s">
        <v>219</v>
      </c>
      <c r="C118" s="300" t="s">
        <v>214</v>
      </c>
      <c r="D118" s="298"/>
      <c r="E118" s="298">
        <v>692</v>
      </c>
      <c r="F118" s="298">
        <v>2</v>
      </c>
      <c r="G118" s="298"/>
      <c r="H118" s="298">
        <v>2</v>
      </c>
      <c r="I118" s="298"/>
      <c r="J118" s="299" t="s">
        <v>30</v>
      </c>
      <c r="K118" s="305">
        <v>43222</v>
      </c>
      <c r="L118" s="298"/>
      <c r="M118" s="298"/>
      <c r="N118" s="298"/>
      <c r="O118" s="298">
        <v>4</v>
      </c>
      <c r="P118" s="298"/>
      <c r="Q118" s="298"/>
      <c r="R118" s="298"/>
      <c r="S118" s="298"/>
      <c r="T118" s="298"/>
      <c r="U118" s="298"/>
      <c r="V118" s="298"/>
      <c r="W118" s="298">
        <v>65</v>
      </c>
      <c r="X118" s="298"/>
      <c r="Y118" s="298"/>
      <c r="Z118" s="298"/>
      <c r="AA118" s="298"/>
      <c r="AB118" s="298"/>
      <c r="AC118" s="298"/>
      <c r="AD118" s="298"/>
      <c r="AE118" s="298">
        <v>5</v>
      </c>
      <c r="AF118" s="298"/>
      <c r="AG118" s="298"/>
      <c r="AH118" s="298"/>
      <c r="AI118" s="298"/>
    </row>
    <row r="119" spans="1:45" ht="15.75" customHeight="1">
      <c r="A119" s="20"/>
      <c r="B119" s="300" t="s">
        <v>220</v>
      </c>
      <c r="C119" s="300" t="s">
        <v>221</v>
      </c>
      <c r="D119" s="298"/>
      <c r="E119" s="298">
        <v>711</v>
      </c>
      <c r="F119" s="298">
        <v>7</v>
      </c>
      <c r="G119" s="298"/>
      <c r="H119" s="298">
        <v>7</v>
      </c>
      <c r="I119" s="298"/>
      <c r="J119" s="299" t="s">
        <v>30</v>
      </c>
      <c r="K119" s="298">
        <v>5</v>
      </c>
      <c r="L119" s="298"/>
      <c r="M119" s="298"/>
      <c r="N119" s="298"/>
      <c r="O119" s="298">
        <v>8</v>
      </c>
      <c r="P119" s="298"/>
      <c r="Q119" s="298"/>
      <c r="R119" s="298"/>
      <c r="S119" s="298"/>
      <c r="T119" s="298"/>
      <c r="U119" s="298"/>
      <c r="V119" s="298"/>
      <c r="W119" s="298">
        <v>164</v>
      </c>
      <c r="X119" s="298"/>
      <c r="Y119" s="298"/>
      <c r="Z119" s="298"/>
      <c r="AA119" s="298"/>
      <c r="AB119" s="298"/>
      <c r="AC119" s="298"/>
      <c r="AD119" s="298"/>
      <c r="AE119" s="298">
        <v>12</v>
      </c>
      <c r="AF119" s="298"/>
      <c r="AG119" s="298"/>
      <c r="AH119" s="298"/>
      <c r="AI119" s="298"/>
    </row>
    <row r="120" spans="1:45" ht="15.75" customHeight="1">
      <c r="A120" s="20">
        <v>22</v>
      </c>
      <c r="B120" s="259" t="s">
        <v>222</v>
      </c>
      <c r="C120" s="259"/>
      <c r="D120" s="15"/>
      <c r="E120" s="15">
        <f t="shared" ref="E120:H120" si="21">E121+E122+E123+E125+E126+E124</f>
        <v>7294</v>
      </c>
      <c r="F120" s="15">
        <f t="shared" si="21"/>
        <v>20</v>
      </c>
      <c r="G120" s="15">
        <f t="shared" si="21"/>
        <v>9</v>
      </c>
      <c r="H120" s="15">
        <f t="shared" si="21"/>
        <v>11</v>
      </c>
      <c r="I120" s="15"/>
      <c r="J120" s="20"/>
      <c r="K120" s="15"/>
      <c r="L120" s="15"/>
      <c r="M120" s="15"/>
      <c r="N120" s="15"/>
      <c r="O120" s="15">
        <f>O121+O122+O123+O125+O126+O124</f>
        <v>25</v>
      </c>
      <c r="P120" s="15"/>
      <c r="Q120" s="15"/>
      <c r="R120" s="15"/>
      <c r="S120" s="15"/>
      <c r="T120" s="15"/>
      <c r="U120" s="15"/>
      <c r="V120" s="15"/>
      <c r="W120" s="15">
        <f>W121+W122+W123+W125+W126+W124</f>
        <v>529</v>
      </c>
      <c r="X120" s="15"/>
      <c r="Y120" s="15"/>
      <c r="Z120" s="15"/>
      <c r="AA120" s="15"/>
      <c r="AB120" s="15"/>
      <c r="AC120" s="15"/>
      <c r="AD120" s="15"/>
      <c r="AE120" s="15">
        <f>AE121+AE122+AE123+AE125+AE126+AE124</f>
        <v>36</v>
      </c>
      <c r="AF120" s="15"/>
      <c r="AG120" s="15"/>
      <c r="AH120" s="15"/>
      <c r="AI120" s="1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</row>
    <row r="121" spans="1:45" ht="15.75" customHeight="1">
      <c r="A121" s="20"/>
      <c r="B121" s="300" t="s">
        <v>126</v>
      </c>
      <c r="C121" s="300" t="s">
        <v>224</v>
      </c>
      <c r="D121" s="298"/>
      <c r="E121" s="298">
        <v>2360</v>
      </c>
      <c r="F121" s="298">
        <v>5</v>
      </c>
      <c r="G121" s="298">
        <v>3</v>
      </c>
      <c r="H121" s="298">
        <v>2</v>
      </c>
      <c r="I121" s="298"/>
      <c r="J121" s="299" t="s">
        <v>129</v>
      </c>
      <c r="K121" s="298"/>
      <c r="L121" s="298"/>
      <c r="M121" s="298"/>
      <c r="N121" s="298"/>
      <c r="O121" s="298">
        <v>5</v>
      </c>
      <c r="P121" s="298"/>
      <c r="Q121" s="298"/>
      <c r="R121" s="298"/>
      <c r="S121" s="298"/>
      <c r="T121" s="298"/>
      <c r="U121" s="298"/>
      <c r="V121" s="298"/>
      <c r="W121" s="298">
        <v>128</v>
      </c>
      <c r="X121" s="298"/>
      <c r="Y121" s="298"/>
      <c r="Z121" s="298"/>
      <c r="AA121" s="298"/>
      <c r="AB121" s="298"/>
      <c r="AC121" s="298"/>
      <c r="AD121" s="298"/>
      <c r="AE121" s="298">
        <v>9</v>
      </c>
      <c r="AF121" s="298"/>
      <c r="AG121" s="298"/>
      <c r="AH121" s="298"/>
      <c r="AI121" s="298"/>
    </row>
    <row r="122" spans="1:45" ht="15.75" customHeight="1">
      <c r="A122" s="20"/>
      <c r="B122" s="300" t="s">
        <v>225</v>
      </c>
      <c r="C122" s="300" t="s">
        <v>224</v>
      </c>
      <c r="D122" s="298"/>
      <c r="E122" s="298">
        <v>1437</v>
      </c>
      <c r="F122" s="298">
        <v>5</v>
      </c>
      <c r="G122" s="298"/>
      <c r="H122" s="298">
        <v>5</v>
      </c>
      <c r="I122" s="298"/>
      <c r="J122" s="299"/>
      <c r="K122" s="298">
        <v>2</v>
      </c>
      <c r="L122" s="298"/>
      <c r="M122" s="298"/>
      <c r="N122" s="298"/>
      <c r="O122" s="298">
        <v>5</v>
      </c>
      <c r="P122" s="298"/>
      <c r="Q122" s="298"/>
      <c r="R122" s="298"/>
      <c r="S122" s="298"/>
      <c r="T122" s="298"/>
      <c r="U122" s="298"/>
      <c r="V122" s="298"/>
      <c r="W122" s="298">
        <v>112</v>
      </c>
      <c r="X122" s="298"/>
      <c r="Y122" s="298"/>
      <c r="Z122" s="298"/>
      <c r="AA122" s="298"/>
      <c r="AB122" s="298"/>
      <c r="AC122" s="298"/>
      <c r="AD122" s="298"/>
      <c r="AE122" s="298">
        <v>8</v>
      </c>
      <c r="AF122" s="298"/>
      <c r="AG122" s="298"/>
      <c r="AH122" s="298"/>
      <c r="AI122" s="298"/>
    </row>
    <row r="123" spans="1:45" ht="15.75" customHeight="1">
      <c r="A123" s="20"/>
      <c r="B123" s="300" t="s">
        <v>226</v>
      </c>
      <c r="C123" s="300" t="s">
        <v>227</v>
      </c>
      <c r="D123" s="298"/>
      <c r="E123" s="298">
        <v>468</v>
      </c>
      <c r="F123" s="298">
        <v>2</v>
      </c>
      <c r="G123" s="298">
        <v>2</v>
      </c>
      <c r="H123" s="298"/>
      <c r="I123" s="298"/>
      <c r="J123" s="299"/>
      <c r="K123" s="298">
        <v>4</v>
      </c>
      <c r="L123" s="298"/>
      <c r="M123" s="298"/>
      <c r="N123" s="298"/>
      <c r="O123" s="298">
        <v>3</v>
      </c>
      <c r="P123" s="298"/>
      <c r="Q123" s="298"/>
      <c r="R123" s="298"/>
      <c r="S123" s="298"/>
      <c r="T123" s="298"/>
      <c r="U123" s="298"/>
      <c r="V123" s="298"/>
      <c r="W123" s="298">
        <v>47</v>
      </c>
      <c r="X123" s="298"/>
      <c r="Y123" s="298"/>
      <c r="Z123" s="298"/>
      <c r="AA123" s="298"/>
      <c r="AB123" s="298"/>
      <c r="AC123" s="298"/>
      <c r="AD123" s="298"/>
      <c r="AE123" s="298">
        <v>4</v>
      </c>
      <c r="AF123" s="298"/>
      <c r="AG123" s="298"/>
      <c r="AH123" s="298"/>
      <c r="AI123" s="298"/>
    </row>
    <row r="124" spans="1:45" ht="15.75" customHeight="1">
      <c r="A124" s="20"/>
      <c r="B124" s="300" t="s">
        <v>228</v>
      </c>
      <c r="C124" s="300" t="s">
        <v>227</v>
      </c>
      <c r="D124" s="298"/>
      <c r="E124" s="298">
        <v>486</v>
      </c>
      <c r="F124" s="298">
        <v>2</v>
      </c>
      <c r="G124" s="298"/>
      <c r="H124" s="298">
        <v>2</v>
      </c>
      <c r="I124" s="298"/>
      <c r="J124" s="299"/>
      <c r="K124" s="298">
        <v>6</v>
      </c>
      <c r="L124" s="298"/>
      <c r="M124" s="298"/>
      <c r="N124" s="298"/>
      <c r="O124" s="298">
        <v>2</v>
      </c>
      <c r="P124" s="298"/>
      <c r="Q124" s="298"/>
      <c r="R124" s="298"/>
      <c r="S124" s="298"/>
      <c r="T124" s="298"/>
      <c r="U124" s="298"/>
      <c r="V124" s="298"/>
      <c r="W124" s="298">
        <v>33</v>
      </c>
      <c r="X124" s="298"/>
      <c r="Y124" s="298"/>
      <c r="Z124" s="298"/>
      <c r="AA124" s="298"/>
      <c r="AB124" s="298"/>
      <c r="AC124" s="298"/>
      <c r="AD124" s="298"/>
      <c r="AE124" s="298">
        <v>2</v>
      </c>
      <c r="AF124" s="298"/>
      <c r="AG124" s="298"/>
      <c r="AH124" s="298"/>
      <c r="AI124" s="298"/>
    </row>
    <row r="125" spans="1:45" ht="15.75" customHeight="1">
      <c r="A125" s="20"/>
      <c r="B125" s="300" t="s">
        <v>229</v>
      </c>
      <c r="C125" s="300" t="s">
        <v>230</v>
      </c>
      <c r="D125" s="298"/>
      <c r="E125" s="298">
        <v>2030</v>
      </c>
      <c r="F125" s="298">
        <v>4</v>
      </c>
      <c r="G125" s="298">
        <v>4</v>
      </c>
      <c r="H125" s="298"/>
      <c r="I125" s="298"/>
      <c r="J125" s="299"/>
      <c r="K125" s="298">
        <v>4</v>
      </c>
      <c r="L125" s="298"/>
      <c r="M125" s="298"/>
      <c r="N125" s="298"/>
      <c r="O125" s="298">
        <v>6</v>
      </c>
      <c r="P125" s="298"/>
      <c r="Q125" s="298"/>
      <c r="R125" s="298"/>
      <c r="S125" s="298"/>
      <c r="T125" s="298"/>
      <c r="U125" s="298"/>
      <c r="V125" s="298"/>
      <c r="W125" s="298">
        <v>144</v>
      </c>
      <c r="X125" s="298"/>
      <c r="Y125" s="298"/>
      <c r="Z125" s="298"/>
      <c r="AA125" s="298"/>
      <c r="AB125" s="298"/>
      <c r="AC125" s="298"/>
      <c r="AD125" s="298"/>
      <c r="AE125" s="298">
        <v>9</v>
      </c>
      <c r="AF125" s="298"/>
      <c r="AG125" s="298"/>
      <c r="AH125" s="298"/>
      <c r="AI125" s="298"/>
    </row>
    <row r="126" spans="1:45" ht="15.75" customHeight="1">
      <c r="A126" s="20"/>
      <c r="B126" s="300" t="s">
        <v>231</v>
      </c>
      <c r="C126" s="300" t="s">
        <v>232</v>
      </c>
      <c r="D126" s="298"/>
      <c r="E126" s="298">
        <v>513</v>
      </c>
      <c r="F126" s="298">
        <v>2</v>
      </c>
      <c r="G126" s="298"/>
      <c r="H126" s="298">
        <v>2</v>
      </c>
      <c r="I126" s="298"/>
      <c r="J126" s="299"/>
      <c r="K126" s="298">
        <v>6</v>
      </c>
      <c r="L126" s="298"/>
      <c r="M126" s="298"/>
      <c r="N126" s="298"/>
      <c r="O126" s="298">
        <v>4</v>
      </c>
      <c r="P126" s="298"/>
      <c r="Q126" s="298"/>
      <c r="R126" s="298"/>
      <c r="S126" s="298"/>
      <c r="T126" s="298"/>
      <c r="U126" s="298"/>
      <c r="V126" s="298"/>
      <c r="W126" s="298">
        <v>65</v>
      </c>
      <c r="X126" s="298"/>
      <c r="Y126" s="298"/>
      <c r="Z126" s="298"/>
      <c r="AA126" s="298"/>
      <c r="AB126" s="298"/>
      <c r="AC126" s="298"/>
      <c r="AD126" s="298"/>
      <c r="AE126" s="298">
        <v>4</v>
      </c>
      <c r="AF126" s="298"/>
      <c r="AG126" s="298"/>
      <c r="AH126" s="298"/>
      <c r="AI126" s="298"/>
    </row>
    <row r="127" spans="1:45" ht="15.75" customHeight="1">
      <c r="A127" s="20"/>
      <c r="B127" s="300" t="s">
        <v>233</v>
      </c>
      <c r="C127" s="300" t="s">
        <v>234</v>
      </c>
      <c r="D127" s="298"/>
      <c r="E127" s="298">
        <v>305</v>
      </c>
      <c r="F127" s="298">
        <v>3</v>
      </c>
      <c r="G127" s="298"/>
      <c r="H127" s="298">
        <v>2</v>
      </c>
      <c r="I127" s="298">
        <v>1</v>
      </c>
      <c r="J127" s="299" t="s">
        <v>129</v>
      </c>
      <c r="K127" s="298">
        <v>7</v>
      </c>
      <c r="L127" s="298"/>
      <c r="M127" s="298"/>
      <c r="N127" s="298"/>
      <c r="O127" s="298">
        <v>5</v>
      </c>
      <c r="P127" s="298"/>
      <c r="Q127" s="298"/>
      <c r="R127" s="298"/>
      <c r="S127" s="298"/>
      <c r="T127" s="298"/>
      <c r="U127" s="298"/>
      <c r="V127" s="298"/>
      <c r="W127" s="298">
        <v>74</v>
      </c>
      <c r="X127" s="298"/>
      <c r="Y127" s="298"/>
      <c r="Z127" s="298"/>
      <c r="AA127" s="298"/>
      <c r="AB127" s="298"/>
      <c r="AC127" s="298"/>
      <c r="AD127" s="298"/>
      <c r="AE127" s="298">
        <v>7</v>
      </c>
      <c r="AF127" s="298"/>
      <c r="AG127" s="298"/>
      <c r="AH127" s="298"/>
      <c r="AI127" s="298"/>
    </row>
    <row r="128" spans="1:45" ht="15.75" customHeight="1">
      <c r="A128" s="20"/>
      <c r="B128" s="300" t="s">
        <v>235</v>
      </c>
      <c r="C128" s="300" t="s">
        <v>236</v>
      </c>
      <c r="D128" s="298">
        <v>2017</v>
      </c>
      <c r="E128" s="298">
        <v>149</v>
      </c>
      <c r="F128" s="298">
        <v>2</v>
      </c>
      <c r="G128" s="298"/>
      <c r="H128" s="298">
        <v>2</v>
      </c>
      <c r="I128" s="298"/>
      <c r="J128" s="299"/>
      <c r="K128" s="298"/>
      <c r="L128" s="298"/>
      <c r="M128" s="298"/>
      <c r="N128" s="298"/>
      <c r="O128" s="298"/>
      <c r="P128" s="298"/>
      <c r="Q128" s="298"/>
      <c r="R128" s="298"/>
      <c r="S128" s="298"/>
      <c r="T128" s="298"/>
      <c r="U128" s="298"/>
      <c r="V128" s="298"/>
      <c r="W128" s="298"/>
      <c r="X128" s="298"/>
      <c r="Y128" s="298"/>
      <c r="Z128" s="298"/>
      <c r="AA128" s="298"/>
      <c r="AB128" s="298"/>
      <c r="AC128" s="298"/>
      <c r="AD128" s="298"/>
      <c r="AE128" s="298"/>
      <c r="AF128" s="298"/>
      <c r="AG128" s="298"/>
      <c r="AH128" s="298"/>
      <c r="AI128" s="298"/>
    </row>
    <row r="129" spans="1:35" ht="15.75" customHeight="1">
      <c r="A129" s="20"/>
      <c r="B129" s="300" t="s">
        <v>237</v>
      </c>
      <c r="C129" s="300" t="s">
        <v>232</v>
      </c>
      <c r="D129" s="298">
        <v>2012</v>
      </c>
      <c r="E129" s="298">
        <v>200</v>
      </c>
      <c r="F129" s="298">
        <v>1</v>
      </c>
      <c r="G129" s="298"/>
      <c r="H129" s="298">
        <v>1</v>
      </c>
      <c r="I129" s="298"/>
      <c r="J129" s="299"/>
      <c r="K129" s="298"/>
      <c r="L129" s="298"/>
      <c r="M129" s="298"/>
      <c r="N129" s="298"/>
      <c r="O129" s="298"/>
      <c r="P129" s="298"/>
      <c r="Q129" s="298"/>
      <c r="R129" s="298"/>
      <c r="S129" s="298"/>
      <c r="T129" s="298"/>
      <c r="U129" s="298"/>
      <c r="V129" s="298"/>
      <c r="W129" s="298"/>
      <c r="X129" s="298"/>
      <c r="Y129" s="298"/>
      <c r="Z129" s="298"/>
      <c r="AA129" s="298"/>
      <c r="AB129" s="298"/>
      <c r="AC129" s="298"/>
      <c r="AD129" s="298"/>
      <c r="AE129" s="298"/>
      <c r="AF129" s="298"/>
      <c r="AG129" s="298"/>
      <c r="AH129" s="298"/>
      <c r="AI129" s="298"/>
    </row>
    <row r="130" spans="1:35" ht="15.75" customHeight="1">
      <c r="A130" s="20"/>
      <c r="B130" s="300" t="s">
        <v>238</v>
      </c>
      <c r="C130" s="300" t="s">
        <v>234</v>
      </c>
      <c r="D130" s="298">
        <v>2012</v>
      </c>
      <c r="E130" s="298">
        <v>160</v>
      </c>
      <c r="F130" s="298">
        <v>1</v>
      </c>
      <c r="G130" s="298"/>
      <c r="H130" s="298">
        <v>1</v>
      </c>
      <c r="I130" s="298"/>
      <c r="J130" s="299" t="s">
        <v>129</v>
      </c>
      <c r="K130" s="298"/>
      <c r="L130" s="298"/>
      <c r="M130" s="298"/>
      <c r="N130" s="298"/>
      <c r="O130" s="298"/>
      <c r="P130" s="298"/>
      <c r="Q130" s="298"/>
      <c r="R130" s="298"/>
      <c r="S130" s="298"/>
      <c r="T130" s="298"/>
      <c r="U130" s="298"/>
      <c r="V130" s="298"/>
      <c r="W130" s="298"/>
      <c r="X130" s="298"/>
      <c r="Y130" s="298"/>
      <c r="Z130" s="298"/>
      <c r="AA130" s="298"/>
      <c r="AB130" s="298"/>
      <c r="AC130" s="298"/>
      <c r="AD130" s="298"/>
      <c r="AE130" s="298"/>
      <c r="AF130" s="298"/>
      <c r="AG130" s="298"/>
      <c r="AH130" s="298"/>
      <c r="AI130" s="298"/>
    </row>
    <row r="131" spans="1:35" ht="15.75" customHeight="1">
      <c r="A131" s="20"/>
      <c r="B131" s="300" t="s">
        <v>239</v>
      </c>
      <c r="C131" s="300" t="s">
        <v>240</v>
      </c>
      <c r="D131" s="298">
        <v>2012</v>
      </c>
      <c r="E131" s="298">
        <v>171</v>
      </c>
      <c r="F131" s="298">
        <v>2</v>
      </c>
      <c r="G131" s="298"/>
      <c r="H131" s="298">
        <v>2</v>
      </c>
      <c r="I131" s="298"/>
      <c r="J131" s="299" t="s">
        <v>129</v>
      </c>
      <c r="K131" s="298"/>
      <c r="L131" s="298"/>
      <c r="M131" s="298"/>
      <c r="N131" s="298"/>
      <c r="O131" s="298"/>
      <c r="P131" s="298"/>
      <c r="Q131" s="298"/>
      <c r="R131" s="298"/>
      <c r="S131" s="298"/>
      <c r="T131" s="298"/>
      <c r="U131" s="298"/>
      <c r="V131" s="298"/>
      <c r="W131" s="298"/>
      <c r="X131" s="298"/>
      <c r="Y131" s="298"/>
      <c r="Z131" s="298"/>
      <c r="AA131" s="298"/>
      <c r="AB131" s="298"/>
      <c r="AC131" s="298"/>
      <c r="AD131" s="298"/>
      <c r="AE131" s="298"/>
      <c r="AF131" s="298"/>
      <c r="AG131" s="298"/>
      <c r="AH131" s="298"/>
      <c r="AI131" s="298"/>
    </row>
    <row r="132" spans="1:35" ht="15.75" customHeight="1">
      <c r="A132" s="20">
        <v>23</v>
      </c>
      <c r="B132" s="259" t="s">
        <v>241</v>
      </c>
      <c r="C132" s="300"/>
      <c r="D132" s="298"/>
      <c r="E132" s="15">
        <f t="shared" ref="E132:I132" si="22">SUM(E133:E138)</f>
        <v>10540</v>
      </c>
      <c r="F132" s="15">
        <f t="shared" si="22"/>
        <v>25</v>
      </c>
      <c r="G132" s="15">
        <f t="shared" si="22"/>
        <v>13</v>
      </c>
      <c r="H132" s="15">
        <f t="shared" si="22"/>
        <v>10</v>
      </c>
      <c r="I132" s="15">
        <f t="shared" si="22"/>
        <v>2</v>
      </c>
      <c r="J132" s="299"/>
      <c r="K132" s="298"/>
      <c r="L132" s="298"/>
      <c r="M132" s="298"/>
      <c r="N132" s="298"/>
      <c r="O132" s="15">
        <f>SUM(O133:O138)</f>
        <v>18</v>
      </c>
      <c r="P132" s="298"/>
      <c r="Q132" s="298"/>
      <c r="R132" s="298"/>
      <c r="S132" s="298"/>
      <c r="T132" s="298"/>
      <c r="U132" s="298"/>
      <c r="V132" s="298"/>
      <c r="W132" s="15">
        <f>SUM(W133:W138)</f>
        <v>313</v>
      </c>
      <c r="X132" s="298"/>
      <c r="Y132" s="298"/>
      <c r="Z132" s="298"/>
      <c r="AA132" s="298"/>
      <c r="AB132" s="298"/>
      <c r="AC132" s="298"/>
      <c r="AD132" s="298"/>
      <c r="AE132" s="15">
        <f>SUM(AE133:AE138)</f>
        <v>30</v>
      </c>
      <c r="AF132" s="298"/>
      <c r="AG132" s="298"/>
      <c r="AH132" s="298"/>
      <c r="AI132" s="298"/>
    </row>
    <row r="133" spans="1:35" ht="15.75" customHeight="1">
      <c r="A133" s="20"/>
      <c r="B133" s="300" t="s">
        <v>242</v>
      </c>
      <c r="C133" s="300" t="s">
        <v>243</v>
      </c>
      <c r="D133" s="298"/>
      <c r="E133" s="298">
        <v>4423</v>
      </c>
      <c r="F133" s="298">
        <v>9</v>
      </c>
      <c r="G133" s="298">
        <v>5</v>
      </c>
      <c r="H133" s="298">
        <v>2</v>
      </c>
      <c r="I133" s="298">
        <v>2</v>
      </c>
      <c r="J133" s="299" t="s">
        <v>30</v>
      </c>
      <c r="K133" s="298"/>
      <c r="L133" s="298"/>
      <c r="M133" s="298"/>
      <c r="N133" s="298"/>
      <c r="O133" s="298">
        <v>9</v>
      </c>
      <c r="P133" s="298"/>
      <c r="Q133" s="298"/>
      <c r="R133" s="298"/>
      <c r="S133" s="298"/>
      <c r="T133" s="298"/>
      <c r="U133" s="298"/>
      <c r="V133" s="298"/>
      <c r="W133" s="298">
        <v>177</v>
      </c>
      <c r="X133" s="298"/>
      <c r="Y133" s="298"/>
      <c r="Z133" s="298"/>
      <c r="AA133" s="298"/>
      <c r="AB133" s="298"/>
      <c r="AC133" s="298"/>
      <c r="AD133" s="298"/>
      <c r="AE133" s="298">
        <v>21</v>
      </c>
      <c r="AF133" s="298"/>
      <c r="AG133" s="298"/>
      <c r="AH133" s="298"/>
      <c r="AI133" s="298"/>
    </row>
    <row r="134" spans="1:35" ht="15.75" customHeight="1">
      <c r="A134" s="20"/>
      <c r="B134" s="300" t="s">
        <v>189</v>
      </c>
      <c r="C134" s="300" t="s">
        <v>244</v>
      </c>
      <c r="D134" s="298"/>
      <c r="E134" s="298">
        <v>225</v>
      </c>
      <c r="F134" s="298">
        <v>2</v>
      </c>
      <c r="G134" s="298"/>
      <c r="H134" s="298">
        <v>2</v>
      </c>
      <c r="I134" s="298"/>
      <c r="J134" s="299"/>
      <c r="K134" s="298">
        <v>8</v>
      </c>
      <c r="L134" s="298"/>
      <c r="M134" s="298"/>
      <c r="N134" s="298"/>
      <c r="O134" s="298">
        <v>4</v>
      </c>
      <c r="P134" s="298"/>
      <c r="Q134" s="298"/>
      <c r="R134" s="298"/>
      <c r="S134" s="298"/>
      <c r="T134" s="298"/>
      <c r="U134" s="298"/>
      <c r="V134" s="298"/>
      <c r="W134" s="298">
        <v>39</v>
      </c>
      <c r="X134" s="298"/>
      <c r="Y134" s="298"/>
      <c r="Z134" s="298"/>
      <c r="AA134" s="298"/>
      <c r="AB134" s="298"/>
      <c r="AC134" s="298"/>
      <c r="AD134" s="298"/>
      <c r="AE134" s="298">
        <v>4</v>
      </c>
      <c r="AF134" s="298"/>
      <c r="AG134" s="298"/>
      <c r="AH134" s="298"/>
      <c r="AI134" s="298"/>
    </row>
    <row r="135" spans="1:35" ht="15.75" customHeight="1">
      <c r="A135" s="20"/>
      <c r="B135" s="300" t="s">
        <v>245</v>
      </c>
      <c r="C135" s="300" t="s">
        <v>246</v>
      </c>
      <c r="D135" s="298">
        <v>2013</v>
      </c>
      <c r="E135" s="298">
        <v>1000</v>
      </c>
      <c r="F135" s="298">
        <v>2</v>
      </c>
      <c r="G135" s="298"/>
      <c r="H135" s="298">
        <v>2</v>
      </c>
      <c r="I135" s="298"/>
      <c r="J135" s="299"/>
      <c r="K135" s="298">
        <v>8</v>
      </c>
      <c r="L135" s="298"/>
      <c r="M135" s="298"/>
      <c r="N135" s="298"/>
      <c r="O135" s="298"/>
      <c r="P135" s="298"/>
      <c r="Q135" s="298"/>
      <c r="R135" s="298"/>
      <c r="S135" s="298"/>
      <c r="T135" s="298"/>
      <c r="U135" s="298"/>
      <c r="V135" s="298"/>
      <c r="W135" s="298"/>
      <c r="X135" s="298"/>
      <c r="Y135" s="298"/>
      <c r="Z135" s="298"/>
      <c r="AA135" s="298"/>
      <c r="AB135" s="298"/>
      <c r="AC135" s="298"/>
      <c r="AD135" s="298"/>
      <c r="AE135" s="298"/>
      <c r="AF135" s="298"/>
      <c r="AG135" s="298"/>
      <c r="AH135" s="298"/>
      <c r="AI135" s="298"/>
    </row>
    <row r="136" spans="1:35" ht="15.75" customHeight="1">
      <c r="A136" s="20"/>
      <c r="B136" s="300" t="s">
        <v>247</v>
      </c>
      <c r="C136" s="300" t="s">
        <v>248</v>
      </c>
      <c r="D136" s="298">
        <v>2015</v>
      </c>
      <c r="E136" s="298">
        <v>480</v>
      </c>
      <c r="F136" s="298">
        <v>2</v>
      </c>
      <c r="G136" s="298"/>
      <c r="H136" s="298">
        <v>2</v>
      </c>
      <c r="I136" s="298"/>
      <c r="J136" s="299"/>
      <c r="K136" s="298">
        <v>7</v>
      </c>
      <c r="L136" s="298"/>
      <c r="M136" s="298"/>
      <c r="N136" s="298"/>
      <c r="O136" s="298"/>
      <c r="P136" s="298"/>
      <c r="Q136" s="298"/>
      <c r="R136" s="298"/>
      <c r="S136" s="298"/>
      <c r="T136" s="298"/>
      <c r="U136" s="298"/>
      <c r="V136" s="298"/>
      <c r="W136" s="298"/>
      <c r="X136" s="298"/>
      <c r="Y136" s="298"/>
      <c r="Z136" s="298"/>
      <c r="AA136" s="298"/>
      <c r="AB136" s="298"/>
      <c r="AC136" s="298"/>
      <c r="AD136" s="298"/>
      <c r="AE136" s="298"/>
      <c r="AF136" s="298"/>
      <c r="AG136" s="298"/>
      <c r="AH136" s="298"/>
      <c r="AI136" s="298"/>
    </row>
    <row r="137" spans="1:35" ht="15.75" customHeight="1">
      <c r="A137" s="20"/>
      <c r="B137" s="300" t="s">
        <v>249</v>
      </c>
      <c r="C137" s="300" t="s">
        <v>248</v>
      </c>
      <c r="D137" s="298">
        <v>2011</v>
      </c>
      <c r="E137" s="298">
        <v>750</v>
      </c>
      <c r="F137" s="298">
        <v>2</v>
      </c>
      <c r="G137" s="298"/>
      <c r="H137" s="298">
        <v>2</v>
      </c>
      <c r="I137" s="298"/>
      <c r="J137" s="299"/>
      <c r="K137" s="298">
        <v>7</v>
      </c>
      <c r="L137" s="298"/>
      <c r="M137" s="298"/>
      <c r="N137" s="298"/>
      <c r="O137" s="298"/>
      <c r="P137" s="298"/>
      <c r="Q137" s="298"/>
      <c r="R137" s="298"/>
      <c r="S137" s="298"/>
      <c r="T137" s="298"/>
      <c r="U137" s="298"/>
      <c r="V137" s="298"/>
      <c r="W137" s="298"/>
      <c r="X137" s="298"/>
      <c r="Y137" s="298"/>
      <c r="Z137" s="298"/>
      <c r="AA137" s="298"/>
      <c r="AB137" s="298"/>
      <c r="AC137" s="298"/>
      <c r="AD137" s="298"/>
      <c r="AE137" s="298"/>
      <c r="AF137" s="298"/>
      <c r="AG137" s="298"/>
      <c r="AH137" s="298"/>
      <c r="AI137" s="298"/>
    </row>
    <row r="138" spans="1:35" ht="15.75" customHeight="1">
      <c r="A138" s="20"/>
      <c r="B138" s="300" t="s">
        <v>250</v>
      </c>
      <c r="C138" s="300" t="s">
        <v>246</v>
      </c>
      <c r="D138" s="298"/>
      <c r="E138" s="298">
        <v>3662</v>
      </c>
      <c r="F138" s="298">
        <v>8</v>
      </c>
      <c r="G138" s="298">
        <v>8</v>
      </c>
      <c r="H138" s="298"/>
      <c r="I138" s="298"/>
      <c r="J138" s="299" t="s">
        <v>30</v>
      </c>
      <c r="K138" s="298">
        <v>7</v>
      </c>
      <c r="L138" s="298"/>
      <c r="M138" s="298"/>
      <c r="N138" s="298"/>
      <c r="O138" s="298">
        <v>5</v>
      </c>
      <c r="P138" s="298"/>
      <c r="Q138" s="298"/>
      <c r="R138" s="298"/>
      <c r="S138" s="298"/>
      <c r="T138" s="298"/>
      <c r="U138" s="298"/>
      <c r="V138" s="298"/>
      <c r="W138" s="298">
        <v>97</v>
      </c>
      <c r="X138" s="298"/>
      <c r="Y138" s="298"/>
      <c r="Z138" s="298"/>
      <c r="AA138" s="298"/>
      <c r="AB138" s="298"/>
      <c r="AC138" s="298"/>
      <c r="AD138" s="298"/>
      <c r="AE138" s="298">
        <v>5</v>
      </c>
      <c r="AF138" s="298"/>
      <c r="AG138" s="298"/>
      <c r="AH138" s="298"/>
      <c r="AI138" s="298"/>
    </row>
    <row r="139" spans="1:35" ht="15.75" customHeight="1">
      <c r="A139" s="20">
        <v>24</v>
      </c>
      <c r="B139" s="259" t="s">
        <v>252</v>
      </c>
      <c r="C139" s="300"/>
      <c r="D139" s="298"/>
      <c r="E139" s="15">
        <f t="shared" ref="E139:H139" si="23">SUM(E140)</f>
        <v>6464</v>
      </c>
      <c r="F139" s="15">
        <f t="shared" si="23"/>
        <v>29</v>
      </c>
      <c r="G139" s="15">
        <f t="shared" si="23"/>
        <v>16</v>
      </c>
      <c r="H139" s="15">
        <f t="shared" si="23"/>
        <v>13</v>
      </c>
      <c r="I139" s="298"/>
      <c r="J139" s="299"/>
      <c r="L139" s="298"/>
      <c r="M139" s="298"/>
      <c r="N139" s="298"/>
      <c r="O139" s="15">
        <f>SUM(O140)</f>
        <v>18</v>
      </c>
      <c r="P139" s="298"/>
      <c r="Q139" s="298"/>
      <c r="R139" s="298"/>
      <c r="S139" s="298"/>
      <c r="T139" s="298"/>
      <c r="U139" s="298"/>
      <c r="V139" s="298"/>
      <c r="W139" s="15">
        <f>SUM(W140)</f>
        <v>463</v>
      </c>
      <c r="X139" s="298"/>
      <c r="Y139" s="298"/>
      <c r="Z139" s="298"/>
      <c r="AA139" s="298"/>
      <c r="AB139" s="298"/>
      <c r="AC139" s="298"/>
      <c r="AD139" s="298"/>
      <c r="AE139" s="15">
        <f>SUM(AE140)</f>
        <v>31</v>
      </c>
      <c r="AF139" s="298"/>
      <c r="AG139" s="298"/>
      <c r="AH139" s="298"/>
      <c r="AI139" s="298"/>
    </row>
    <row r="140" spans="1:35" ht="15.75" customHeight="1">
      <c r="A140" s="20"/>
      <c r="B140" s="300" t="s">
        <v>255</v>
      </c>
      <c r="C140" s="300" t="s">
        <v>256</v>
      </c>
      <c r="D140" s="298"/>
      <c r="E140" s="298">
        <v>6464</v>
      </c>
      <c r="F140" s="298">
        <v>29</v>
      </c>
      <c r="G140" s="298">
        <v>16</v>
      </c>
      <c r="H140" s="298">
        <v>13</v>
      </c>
      <c r="I140" s="298"/>
      <c r="J140" s="299" t="s">
        <v>129</v>
      </c>
      <c r="K140" s="298"/>
      <c r="L140" s="298"/>
      <c r="M140" s="298"/>
      <c r="N140" s="298"/>
      <c r="O140" s="298">
        <v>18</v>
      </c>
      <c r="P140" s="298"/>
      <c r="Q140" s="298"/>
      <c r="R140" s="298"/>
      <c r="S140" s="298"/>
      <c r="T140" s="298"/>
      <c r="U140" s="298"/>
      <c r="V140" s="298"/>
      <c r="W140" s="298">
        <v>463</v>
      </c>
      <c r="X140" s="298"/>
      <c r="Y140" s="298"/>
      <c r="Z140" s="298"/>
      <c r="AA140" s="298"/>
      <c r="AB140" s="298"/>
      <c r="AC140" s="298"/>
      <c r="AD140" s="298"/>
      <c r="AE140" s="298">
        <v>31</v>
      </c>
      <c r="AF140" s="298"/>
      <c r="AG140" s="298"/>
      <c r="AH140" s="298"/>
      <c r="AI140" s="298"/>
    </row>
    <row r="141" spans="1:35" ht="15.75" customHeight="1">
      <c r="A141" s="20">
        <v>25</v>
      </c>
      <c r="B141" s="259" t="s">
        <v>257</v>
      </c>
      <c r="C141" s="300"/>
      <c r="D141" s="298"/>
      <c r="E141" s="56">
        <f t="shared" ref="E141:I141" si="24">SUM(E142:E143)</f>
        <v>8120</v>
      </c>
      <c r="F141" s="56">
        <f t="shared" si="24"/>
        <v>12</v>
      </c>
      <c r="G141" s="56">
        <f t="shared" si="24"/>
        <v>12</v>
      </c>
      <c r="H141" s="56">
        <f t="shared" si="24"/>
        <v>0</v>
      </c>
      <c r="I141" s="56">
        <f t="shared" si="24"/>
        <v>0</v>
      </c>
      <c r="J141" s="299"/>
      <c r="K141" s="298"/>
      <c r="L141" s="298"/>
      <c r="M141" s="298"/>
      <c r="N141" s="298"/>
      <c r="O141" s="298"/>
      <c r="P141" s="298"/>
      <c r="Q141" s="56">
        <f>SUM(Q142:Q143)</f>
        <v>15</v>
      </c>
      <c r="R141" s="298"/>
      <c r="S141" s="298"/>
      <c r="T141" s="298"/>
      <c r="U141" s="298"/>
      <c r="V141" s="298"/>
      <c r="W141" s="298"/>
      <c r="X141" s="298"/>
      <c r="Y141" s="56">
        <f>SUM(Y142:Y143)</f>
        <v>472</v>
      </c>
      <c r="Z141" s="298"/>
      <c r="AA141" s="298"/>
      <c r="AB141" s="298"/>
      <c r="AC141" s="298"/>
      <c r="AD141" s="298"/>
      <c r="AE141" s="298"/>
      <c r="AF141" s="298"/>
      <c r="AG141" s="56">
        <f>SUM(AG142:AG143)</f>
        <v>29</v>
      </c>
      <c r="AH141" s="298"/>
      <c r="AI141" s="298"/>
    </row>
    <row r="142" spans="1:35" ht="15.75" customHeight="1">
      <c r="A142" s="20"/>
      <c r="B142" s="300" t="s">
        <v>258</v>
      </c>
      <c r="C142" s="300" t="s">
        <v>214</v>
      </c>
      <c r="D142" s="298"/>
      <c r="E142" s="306">
        <v>6090</v>
      </c>
      <c r="F142" s="298">
        <v>6</v>
      </c>
      <c r="G142" s="298">
        <v>6</v>
      </c>
      <c r="H142" s="298"/>
      <c r="I142" s="298"/>
      <c r="J142" s="299" t="s">
        <v>30</v>
      </c>
      <c r="K142" s="298">
        <v>8</v>
      </c>
      <c r="L142" s="298"/>
      <c r="M142" s="298"/>
      <c r="N142" s="298"/>
      <c r="O142" s="298"/>
      <c r="P142" s="298"/>
      <c r="Q142" s="298">
        <v>11</v>
      </c>
      <c r="R142" s="298"/>
      <c r="S142" s="298"/>
      <c r="T142" s="298"/>
      <c r="U142" s="298"/>
      <c r="V142" s="298"/>
      <c r="W142" s="298"/>
      <c r="X142" s="298"/>
      <c r="Y142" s="298">
        <v>382</v>
      </c>
      <c r="Z142" s="298"/>
      <c r="AA142" s="298"/>
      <c r="AB142" s="298"/>
      <c r="AC142" s="298"/>
      <c r="AD142" s="298"/>
      <c r="AE142" s="298"/>
      <c r="AF142" s="298"/>
      <c r="AG142" s="298">
        <v>21</v>
      </c>
      <c r="AH142" s="298"/>
      <c r="AI142" s="298"/>
    </row>
    <row r="143" spans="1:35" ht="15.75" customHeight="1">
      <c r="A143" s="20"/>
      <c r="B143" s="300" t="s">
        <v>259</v>
      </c>
      <c r="C143" s="300" t="s">
        <v>260</v>
      </c>
      <c r="D143" s="298"/>
      <c r="E143" s="298">
        <v>2030</v>
      </c>
      <c r="F143" s="298">
        <v>6</v>
      </c>
      <c r="G143" s="298">
        <v>6</v>
      </c>
      <c r="H143" s="298"/>
      <c r="I143" s="298"/>
      <c r="J143" s="299"/>
      <c r="K143" s="298">
        <v>8</v>
      </c>
      <c r="L143" s="298"/>
      <c r="M143" s="298"/>
      <c r="N143" s="298"/>
      <c r="O143" s="298"/>
      <c r="P143" s="298"/>
      <c r="Q143" s="298">
        <v>4</v>
      </c>
      <c r="R143" s="298"/>
      <c r="S143" s="298"/>
      <c r="T143" s="298"/>
      <c r="U143" s="298"/>
      <c r="V143" s="298"/>
      <c r="W143" s="298"/>
      <c r="X143" s="298"/>
      <c r="Y143" s="298">
        <v>90</v>
      </c>
      <c r="Z143" s="298"/>
      <c r="AA143" s="298"/>
      <c r="AB143" s="298"/>
      <c r="AC143" s="298"/>
      <c r="AD143" s="298"/>
      <c r="AE143" s="298"/>
      <c r="AF143" s="298"/>
      <c r="AG143" s="298">
        <v>8</v>
      </c>
      <c r="AH143" s="298"/>
      <c r="AI143" s="298"/>
    </row>
    <row r="144" spans="1:35" ht="15.75" customHeight="1">
      <c r="A144" s="20">
        <v>26</v>
      </c>
      <c r="B144" s="259" t="s">
        <v>261</v>
      </c>
      <c r="C144" s="300" t="s">
        <v>262</v>
      </c>
      <c r="D144" s="298"/>
      <c r="E144" s="15">
        <v>3996</v>
      </c>
      <c r="F144" s="15">
        <v>14</v>
      </c>
      <c r="G144" s="15">
        <v>14</v>
      </c>
      <c r="H144" s="298"/>
      <c r="I144" s="298"/>
      <c r="J144" s="299" t="s">
        <v>30</v>
      </c>
      <c r="K144" s="298"/>
      <c r="L144" s="298"/>
      <c r="M144" s="298"/>
      <c r="N144" s="298"/>
      <c r="O144" s="298"/>
      <c r="P144" s="298"/>
      <c r="Q144" s="15">
        <v>16</v>
      </c>
      <c r="R144" s="298"/>
      <c r="S144" s="298"/>
      <c r="T144" s="298"/>
      <c r="U144" s="298"/>
      <c r="V144" s="298"/>
      <c r="W144" s="298"/>
      <c r="X144" s="298"/>
      <c r="Y144" s="15">
        <v>600</v>
      </c>
      <c r="Z144" s="298"/>
      <c r="AA144" s="298"/>
      <c r="AB144" s="298"/>
      <c r="AC144" s="298"/>
      <c r="AD144" s="298"/>
      <c r="AE144" s="298"/>
      <c r="AF144" s="298"/>
      <c r="AG144" s="15">
        <v>28</v>
      </c>
      <c r="AH144" s="298"/>
      <c r="AI144" s="298"/>
    </row>
    <row r="145" spans="1:35" ht="15.75" customHeight="1">
      <c r="A145" s="20">
        <v>27</v>
      </c>
      <c r="B145" s="307" t="s">
        <v>263</v>
      </c>
      <c r="C145" s="308" t="s">
        <v>264</v>
      </c>
      <c r="D145" s="22"/>
      <c r="E145" s="309">
        <v>13590</v>
      </c>
      <c r="F145" s="15">
        <v>44</v>
      </c>
      <c r="G145" s="15">
        <v>44</v>
      </c>
      <c r="H145" s="15">
        <f t="shared" ref="H145:I145" si="25">SUM(H146:H149)</f>
        <v>16</v>
      </c>
      <c r="I145" s="15">
        <f t="shared" si="25"/>
        <v>2</v>
      </c>
      <c r="J145" s="299" t="s">
        <v>30</v>
      </c>
      <c r="K145" s="298"/>
      <c r="L145" s="298"/>
      <c r="M145" s="298"/>
      <c r="N145" s="298"/>
      <c r="O145" s="298"/>
      <c r="P145" s="298"/>
      <c r="Q145" s="15">
        <v>28</v>
      </c>
      <c r="R145" s="298"/>
      <c r="S145" s="298"/>
      <c r="T145" s="298"/>
      <c r="U145" s="298"/>
      <c r="V145" s="298"/>
      <c r="W145" s="298"/>
      <c r="X145" s="298"/>
      <c r="Y145" s="15">
        <v>943</v>
      </c>
      <c r="Z145" s="298"/>
      <c r="AA145" s="298"/>
      <c r="AB145" s="298"/>
      <c r="AC145" s="298"/>
      <c r="AD145" s="298"/>
      <c r="AE145" s="298"/>
      <c r="AF145" s="298"/>
      <c r="AG145" s="15">
        <v>55</v>
      </c>
      <c r="AH145" s="298"/>
      <c r="AI145" s="298"/>
    </row>
    <row r="146" spans="1:35" ht="15.75" customHeight="1">
      <c r="A146" s="20">
        <v>28</v>
      </c>
      <c r="B146" s="259" t="s">
        <v>265</v>
      </c>
      <c r="C146" s="300" t="s">
        <v>266</v>
      </c>
      <c r="D146" s="298"/>
      <c r="E146" s="15">
        <v>5071</v>
      </c>
      <c r="F146" s="15">
        <v>9</v>
      </c>
      <c r="G146" s="15"/>
      <c r="H146" s="15">
        <v>7</v>
      </c>
      <c r="I146" s="15">
        <v>2</v>
      </c>
      <c r="J146" s="299" t="s">
        <v>30</v>
      </c>
      <c r="K146" s="298"/>
      <c r="L146" s="298"/>
      <c r="M146" s="298"/>
      <c r="N146" s="298"/>
      <c r="O146" s="298"/>
      <c r="P146" s="298"/>
      <c r="Q146" s="15">
        <v>8</v>
      </c>
      <c r="R146" s="298"/>
      <c r="S146" s="298"/>
      <c r="T146" s="298"/>
      <c r="U146" s="298"/>
      <c r="V146" s="298"/>
      <c r="W146" s="15">
        <v>105</v>
      </c>
      <c r="X146" s="298"/>
      <c r="Y146" s="15">
        <v>228</v>
      </c>
      <c r="Z146" s="298"/>
      <c r="AA146" s="298"/>
      <c r="AB146" s="298"/>
      <c r="AC146" s="298"/>
      <c r="AD146" s="298"/>
      <c r="AE146" s="298"/>
      <c r="AF146" s="298"/>
      <c r="AG146" s="15">
        <v>22</v>
      </c>
      <c r="AH146" s="298"/>
      <c r="AI146" s="298"/>
    </row>
    <row r="147" spans="1:35" ht="15.75" customHeight="1">
      <c r="A147" s="20"/>
      <c r="B147" s="300" t="s">
        <v>267</v>
      </c>
      <c r="C147" s="300" t="s">
        <v>266</v>
      </c>
      <c r="D147" s="298"/>
      <c r="E147" s="298">
        <f>4041.4+777.4</f>
        <v>4818.8</v>
      </c>
      <c r="F147" s="298">
        <v>10</v>
      </c>
      <c r="G147" s="298">
        <v>6</v>
      </c>
      <c r="H147" s="298">
        <v>4</v>
      </c>
      <c r="I147" s="298"/>
      <c r="J147" s="299" t="s">
        <v>30</v>
      </c>
      <c r="K147" s="298">
        <v>7</v>
      </c>
      <c r="L147" s="298"/>
      <c r="M147" s="298"/>
      <c r="N147" s="298"/>
      <c r="O147" s="298">
        <v>5</v>
      </c>
      <c r="P147" s="298"/>
      <c r="Q147" s="298">
        <v>4</v>
      </c>
      <c r="R147" s="298"/>
      <c r="S147" s="298"/>
      <c r="T147" s="298"/>
      <c r="U147" s="298"/>
      <c r="V147" s="298"/>
      <c r="W147" s="298">
        <v>105</v>
      </c>
      <c r="X147" s="298"/>
      <c r="Y147" s="298">
        <v>74</v>
      </c>
      <c r="Z147" s="298"/>
      <c r="AA147" s="298"/>
      <c r="AB147" s="298"/>
      <c r="AC147" s="298"/>
      <c r="AD147" s="298"/>
      <c r="AE147" s="298">
        <v>8</v>
      </c>
      <c r="AF147" s="298"/>
      <c r="AG147" s="298"/>
      <c r="AH147" s="298"/>
      <c r="AI147" s="298"/>
    </row>
    <row r="148" spans="1:35" ht="15.75" customHeight="1">
      <c r="A148" s="20"/>
      <c r="B148" s="300" t="s">
        <v>268</v>
      </c>
      <c r="C148" s="300" t="s">
        <v>269</v>
      </c>
      <c r="D148" s="298">
        <v>2011</v>
      </c>
      <c r="E148" s="298">
        <v>799</v>
      </c>
      <c r="F148" s="298">
        <v>2</v>
      </c>
      <c r="G148" s="298"/>
      <c r="H148" s="298">
        <v>2</v>
      </c>
      <c r="I148" s="298"/>
      <c r="J148" s="299" t="s">
        <v>30</v>
      </c>
      <c r="K148" s="298">
        <v>10</v>
      </c>
      <c r="L148" s="298"/>
      <c r="M148" s="298"/>
      <c r="N148" s="298"/>
      <c r="O148" s="298"/>
      <c r="P148" s="298"/>
      <c r="Q148" s="298"/>
      <c r="R148" s="298"/>
      <c r="S148" s="298"/>
      <c r="T148" s="298"/>
      <c r="U148" s="298"/>
      <c r="V148" s="298"/>
      <c r="W148" s="298"/>
      <c r="X148" s="298"/>
      <c r="Y148" s="298"/>
      <c r="Z148" s="298"/>
      <c r="AA148" s="298"/>
      <c r="AB148" s="298"/>
      <c r="AC148" s="298"/>
      <c r="AD148" s="298"/>
      <c r="AE148" s="298"/>
      <c r="AF148" s="298"/>
      <c r="AG148" s="298"/>
      <c r="AH148" s="298"/>
      <c r="AI148" s="298"/>
    </row>
    <row r="149" spans="1:35" ht="15.75" customHeight="1">
      <c r="A149" s="20"/>
      <c r="B149" s="300" t="s">
        <v>270</v>
      </c>
      <c r="C149" s="300" t="s">
        <v>269</v>
      </c>
      <c r="D149" s="298">
        <v>2016</v>
      </c>
      <c r="E149" s="298">
        <v>751</v>
      </c>
      <c r="F149" s="298">
        <v>3</v>
      </c>
      <c r="G149" s="298"/>
      <c r="H149" s="298">
        <v>3</v>
      </c>
      <c r="I149" s="298"/>
      <c r="J149" s="299" t="s">
        <v>30</v>
      </c>
      <c r="K149" s="298">
        <v>9</v>
      </c>
      <c r="L149" s="298"/>
      <c r="M149" s="298"/>
      <c r="N149" s="298"/>
      <c r="O149" s="298"/>
      <c r="P149" s="298"/>
      <c r="Q149" s="298"/>
      <c r="R149" s="298"/>
      <c r="S149" s="298"/>
      <c r="T149" s="298"/>
      <c r="U149" s="298"/>
      <c r="V149" s="298"/>
      <c r="W149" s="298"/>
      <c r="X149" s="298"/>
      <c r="Y149" s="298"/>
      <c r="Z149" s="298"/>
      <c r="AA149" s="298"/>
      <c r="AB149" s="298"/>
      <c r="AC149" s="298"/>
      <c r="AD149" s="298"/>
      <c r="AE149" s="298"/>
      <c r="AF149" s="298"/>
      <c r="AG149" s="298"/>
      <c r="AH149" s="298"/>
      <c r="AI149" s="298"/>
    </row>
    <row r="150" spans="1:35" ht="15.75" customHeight="1">
      <c r="A150" s="20">
        <v>29</v>
      </c>
      <c r="B150" s="310" t="s">
        <v>271</v>
      </c>
      <c r="C150" s="300" t="s">
        <v>272</v>
      </c>
      <c r="D150" s="298"/>
      <c r="E150" s="56">
        <v>5655</v>
      </c>
      <c r="F150" s="15">
        <v>25</v>
      </c>
      <c r="G150" s="15">
        <v>24</v>
      </c>
      <c r="H150" s="15">
        <v>1</v>
      </c>
      <c r="I150" s="298"/>
      <c r="J150" s="299" t="s">
        <v>30</v>
      </c>
      <c r="K150" s="298"/>
      <c r="L150" s="298"/>
      <c r="M150" s="298"/>
      <c r="N150" s="298"/>
      <c r="O150" s="298"/>
      <c r="P150" s="298"/>
      <c r="Q150" s="15">
        <v>15</v>
      </c>
      <c r="R150" s="298"/>
      <c r="S150" s="298"/>
      <c r="T150" s="298"/>
      <c r="U150" s="298"/>
      <c r="V150" s="298"/>
      <c r="W150" s="298"/>
      <c r="X150" s="298"/>
      <c r="Y150" s="15">
        <v>572</v>
      </c>
      <c r="Z150" s="298"/>
      <c r="AA150" s="298"/>
      <c r="AB150" s="298"/>
      <c r="AC150" s="298"/>
      <c r="AD150" s="298"/>
      <c r="AE150" s="298"/>
      <c r="AF150" s="298"/>
      <c r="AG150" s="15">
        <v>29</v>
      </c>
      <c r="AH150" s="298"/>
      <c r="AI150" s="298"/>
    </row>
    <row r="151" spans="1:35" ht="15.75" customHeight="1">
      <c r="A151" s="20">
        <v>30</v>
      </c>
      <c r="B151" s="310" t="s">
        <v>273</v>
      </c>
      <c r="C151" s="300" t="s">
        <v>274</v>
      </c>
      <c r="D151" s="298"/>
      <c r="E151" s="15">
        <f t="shared" ref="E151:F151" si="26">SUM(E152:E157)</f>
        <v>9032</v>
      </c>
      <c r="F151" s="15">
        <f t="shared" si="26"/>
        <v>22</v>
      </c>
      <c r="G151" s="15"/>
      <c r="H151" s="15">
        <f>SUM(H152:H157)</f>
        <v>22</v>
      </c>
      <c r="I151" s="15"/>
      <c r="J151" s="299" t="s">
        <v>30</v>
      </c>
      <c r="K151" s="298"/>
      <c r="L151" s="298"/>
      <c r="M151" s="298"/>
      <c r="N151" s="298"/>
      <c r="O151" s="15">
        <f>SUM(O152:O157)</f>
        <v>20</v>
      </c>
      <c r="P151" s="298"/>
      <c r="Q151" s="15">
        <f>SUM(Q152:Q157)</f>
        <v>0</v>
      </c>
      <c r="R151" s="298"/>
      <c r="S151" s="298"/>
      <c r="T151" s="298"/>
      <c r="U151" s="298"/>
      <c r="V151" s="298"/>
      <c r="W151" s="15">
        <f>SUM(W152:W157)</f>
        <v>327</v>
      </c>
      <c r="X151" s="298"/>
      <c r="Y151" s="15">
        <v>137</v>
      </c>
      <c r="Z151" s="298"/>
      <c r="AA151" s="298"/>
      <c r="AB151" s="298"/>
      <c r="AC151" s="298"/>
      <c r="AD151" s="298"/>
      <c r="AE151" s="15">
        <f>SUM(AE152:AE157)</f>
        <v>28</v>
      </c>
      <c r="AF151" s="298"/>
      <c r="AG151" s="15">
        <v>12</v>
      </c>
      <c r="AH151" s="298"/>
      <c r="AI151" s="298"/>
    </row>
    <row r="152" spans="1:35" ht="15.75" customHeight="1">
      <c r="A152" s="20"/>
      <c r="B152" s="310" t="s">
        <v>275</v>
      </c>
      <c r="C152" s="300" t="s">
        <v>274</v>
      </c>
      <c r="D152" s="298"/>
      <c r="E152" s="298">
        <v>3240</v>
      </c>
      <c r="F152" s="298">
        <v>5</v>
      </c>
      <c r="G152" s="298"/>
      <c r="H152" s="298">
        <v>5</v>
      </c>
      <c r="I152" s="298"/>
      <c r="J152" s="299" t="s">
        <v>30</v>
      </c>
      <c r="K152" s="298">
        <v>1</v>
      </c>
      <c r="L152" s="298"/>
      <c r="M152" s="298"/>
      <c r="N152" s="298"/>
      <c r="O152" s="298">
        <v>5</v>
      </c>
      <c r="P152" s="298"/>
      <c r="Q152" s="298"/>
      <c r="R152" s="298"/>
      <c r="S152" s="298"/>
      <c r="T152" s="298"/>
      <c r="U152" s="298"/>
      <c r="V152" s="298"/>
      <c r="W152" s="298">
        <v>130</v>
      </c>
      <c r="X152" s="298"/>
      <c r="Y152" s="298">
        <v>137</v>
      </c>
      <c r="Z152" s="298"/>
      <c r="AA152" s="298"/>
      <c r="AB152" s="298"/>
      <c r="AC152" s="298"/>
      <c r="AD152" s="298"/>
      <c r="AE152" s="298">
        <v>10</v>
      </c>
      <c r="AF152" s="298"/>
      <c r="AG152" s="298">
        <v>12</v>
      </c>
      <c r="AH152" s="298"/>
      <c r="AI152" s="298"/>
    </row>
    <row r="153" spans="1:35" ht="15.75" customHeight="1">
      <c r="A153" s="20"/>
      <c r="B153" s="300" t="s">
        <v>276</v>
      </c>
      <c r="C153" s="300" t="s">
        <v>277</v>
      </c>
      <c r="D153" s="298">
        <v>2016</v>
      </c>
      <c r="E153" s="298">
        <v>72</v>
      </c>
      <c r="F153" s="298">
        <v>2</v>
      </c>
      <c r="G153" s="298"/>
      <c r="H153" s="298">
        <v>2</v>
      </c>
      <c r="I153" s="298"/>
      <c r="J153" s="299"/>
      <c r="K153" s="298">
        <v>4</v>
      </c>
      <c r="L153" s="298"/>
      <c r="M153" s="298"/>
      <c r="N153" s="298"/>
      <c r="O153" s="298">
        <v>0</v>
      </c>
      <c r="P153" s="298"/>
      <c r="Q153" s="298"/>
      <c r="R153" s="298"/>
      <c r="S153" s="298"/>
      <c r="T153" s="298"/>
      <c r="U153" s="298"/>
      <c r="V153" s="298"/>
      <c r="W153" s="298">
        <v>0</v>
      </c>
      <c r="X153" s="298"/>
      <c r="Y153" s="298"/>
      <c r="Z153" s="298"/>
      <c r="AA153" s="298"/>
      <c r="AB153" s="298"/>
      <c r="AC153" s="298"/>
      <c r="AD153" s="298"/>
      <c r="AE153" s="298">
        <v>0</v>
      </c>
      <c r="AF153" s="298"/>
      <c r="AG153" s="298"/>
      <c r="AH153" s="298"/>
      <c r="AI153" s="298"/>
    </row>
    <row r="154" spans="1:35" ht="15.75" customHeight="1">
      <c r="A154" s="20"/>
      <c r="B154" s="300" t="s">
        <v>278</v>
      </c>
      <c r="C154" s="300" t="s">
        <v>274</v>
      </c>
      <c r="D154" s="298"/>
      <c r="E154" s="298">
        <v>900</v>
      </c>
      <c r="F154" s="298">
        <v>2</v>
      </c>
      <c r="G154" s="298"/>
      <c r="H154" s="298">
        <v>2</v>
      </c>
      <c r="I154" s="298"/>
      <c r="J154" s="299" t="s">
        <v>30</v>
      </c>
      <c r="K154" s="298">
        <v>2</v>
      </c>
      <c r="L154" s="298"/>
      <c r="M154" s="298"/>
      <c r="N154" s="298"/>
      <c r="O154" s="298">
        <v>2</v>
      </c>
      <c r="P154" s="298"/>
      <c r="Q154" s="298"/>
      <c r="R154" s="298"/>
      <c r="S154" s="298"/>
      <c r="T154" s="298"/>
      <c r="U154" s="298"/>
      <c r="V154" s="298"/>
      <c r="W154" s="298">
        <v>22</v>
      </c>
      <c r="X154" s="298"/>
      <c r="Y154" s="298"/>
      <c r="Z154" s="298"/>
      <c r="AA154" s="298"/>
      <c r="AB154" s="298"/>
      <c r="AC154" s="298"/>
      <c r="AD154" s="298"/>
      <c r="AE154" s="298">
        <v>2</v>
      </c>
      <c r="AF154" s="298"/>
      <c r="AG154" s="298"/>
      <c r="AH154" s="298"/>
      <c r="AI154" s="298"/>
    </row>
    <row r="155" spans="1:35" ht="15.75" customHeight="1">
      <c r="A155" s="20"/>
      <c r="B155" s="300" t="s">
        <v>279</v>
      </c>
      <c r="C155" s="300" t="s">
        <v>280</v>
      </c>
      <c r="D155" s="298"/>
      <c r="E155" s="298">
        <v>700</v>
      </c>
      <c r="F155" s="298">
        <v>5</v>
      </c>
      <c r="G155" s="298"/>
      <c r="H155" s="298">
        <v>5</v>
      </c>
      <c r="I155" s="298"/>
      <c r="J155" s="299" t="s">
        <v>30</v>
      </c>
      <c r="K155" s="298">
        <v>5</v>
      </c>
      <c r="L155" s="298"/>
      <c r="M155" s="298"/>
      <c r="N155" s="298"/>
      <c r="O155" s="298">
        <v>5</v>
      </c>
      <c r="P155" s="298"/>
      <c r="Q155" s="298"/>
      <c r="R155" s="298"/>
      <c r="S155" s="298"/>
      <c r="T155" s="298"/>
      <c r="U155" s="298"/>
      <c r="V155" s="298"/>
      <c r="W155" s="298">
        <v>64</v>
      </c>
      <c r="X155" s="298"/>
      <c r="Y155" s="298"/>
      <c r="Z155" s="298"/>
      <c r="AA155" s="298"/>
      <c r="AB155" s="298"/>
      <c r="AC155" s="298"/>
      <c r="AD155" s="298"/>
      <c r="AE155" s="298">
        <v>6</v>
      </c>
      <c r="AF155" s="298"/>
      <c r="AG155" s="298"/>
      <c r="AH155" s="298"/>
      <c r="AI155" s="298"/>
    </row>
    <row r="156" spans="1:35" ht="15.75" customHeight="1">
      <c r="A156" s="20"/>
      <c r="B156" s="300" t="s">
        <v>281</v>
      </c>
      <c r="C156" s="300" t="s">
        <v>282</v>
      </c>
      <c r="D156" s="298"/>
      <c r="E156" s="298">
        <v>3400</v>
      </c>
      <c r="F156" s="298">
        <v>5</v>
      </c>
      <c r="G156" s="298"/>
      <c r="H156" s="298">
        <v>5</v>
      </c>
      <c r="I156" s="298"/>
      <c r="J156" s="299" t="s">
        <v>30</v>
      </c>
      <c r="K156" s="298">
        <v>8</v>
      </c>
      <c r="L156" s="298"/>
      <c r="M156" s="298"/>
      <c r="N156" s="298"/>
      <c r="O156" s="298">
        <v>5</v>
      </c>
      <c r="P156" s="298"/>
      <c r="Q156" s="298"/>
      <c r="R156" s="298"/>
      <c r="S156" s="298"/>
      <c r="T156" s="298"/>
      <c r="U156" s="298"/>
      <c r="V156" s="298"/>
      <c r="W156" s="298">
        <v>81</v>
      </c>
      <c r="X156" s="298"/>
      <c r="Y156" s="298"/>
      <c r="Z156" s="298"/>
      <c r="AA156" s="298"/>
      <c r="AB156" s="298"/>
      <c r="AC156" s="298"/>
      <c r="AD156" s="298"/>
      <c r="AE156" s="298">
        <v>6</v>
      </c>
      <c r="AF156" s="298"/>
      <c r="AG156" s="298"/>
      <c r="AH156" s="298"/>
      <c r="AI156" s="298"/>
    </row>
    <row r="157" spans="1:35" ht="15.75" customHeight="1">
      <c r="A157" s="20"/>
      <c r="B157" s="300" t="s">
        <v>283</v>
      </c>
      <c r="C157" s="300" t="s">
        <v>282</v>
      </c>
      <c r="D157" s="298"/>
      <c r="E157" s="298">
        <v>720</v>
      </c>
      <c r="F157" s="298">
        <v>3</v>
      </c>
      <c r="G157" s="298"/>
      <c r="H157" s="298">
        <v>3</v>
      </c>
      <c r="I157" s="298"/>
      <c r="J157" s="299" t="s">
        <v>30</v>
      </c>
      <c r="K157" s="298">
        <v>15</v>
      </c>
      <c r="L157" s="298"/>
      <c r="M157" s="298"/>
      <c r="N157" s="298"/>
      <c r="O157" s="298">
        <v>3</v>
      </c>
      <c r="P157" s="298"/>
      <c r="Q157" s="298"/>
      <c r="R157" s="298"/>
      <c r="S157" s="298"/>
      <c r="T157" s="298"/>
      <c r="U157" s="298"/>
      <c r="V157" s="298"/>
      <c r="W157" s="298">
        <v>30</v>
      </c>
      <c r="X157" s="298"/>
      <c r="Y157" s="298"/>
      <c r="Z157" s="298"/>
      <c r="AA157" s="298"/>
      <c r="AB157" s="298"/>
      <c r="AC157" s="298"/>
      <c r="AD157" s="298"/>
      <c r="AE157" s="298">
        <v>4</v>
      </c>
      <c r="AF157" s="298"/>
      <c r="AG157" s="298"/>
      <c r="AH157" s="298"/>
      <c r="AI157" s="298"/>
    </row>
    <row r="158" spans="1:35" ht="15.75" customHeight="1">
      <c r="A158" s="20">
        <v>31</v>
      </c>
      <c r="B158" s="259" t="s">
        <v>284</v>
      </c>
      <c r="C158" s="300"/>
      <c r="D158" s="298"/>
      <c r="E158" s="15">
        <f t="shared" ref="E158:I158" si="27">E159+E160</f>
        <v>5009</v>
      </c>
      <c r="F158" s="15">
        <f t="shared" si="27"/>
        <v>21</v>
      </c>
      <c r="G158" s="15">
        <f t="shared" si="27"/>
        <v>12</v>
      </c>
      <c r="H158" s="15">
        <f t="shared" si="27"/>
        <v>6</v>
      </c>
      <c r="I158" s="15">
        <f t="shared" si="27"/>
        <v>3</v>
      </c>
      <c r="J158" s="299"/>
      <c r="K158" s="298"/>
      <c r="L158" s="298"/>
      <c r="M158" s="298"/>
      <c r="N158" s="298"/>
      <c r="O158" s="15">
        <f>O159+O160</f>
        <v>0</v>
      </c>
      <c r="P158" s="298"/>
      <c r="Q158" s="15">
        <v>14</v>
      </c>
      <c r="R158" s="298"/>
      <c r="S158" s="298"/>
      <c r="T158" s="298"/>
      <c r="U158" s="298"/>
      <c r="V158" s="298"/>
      <c r="W158" s="298"/>
      <c r="X158" s="298"/>
      <c r="Y158" s="15">
        <f>Y159+Y160</f>
        <v>400</v>
      </c>
      <c r="Z158" s="298"/>
      <c r="AA158" s="298"/>
      <c r="AB158" s="298"/>
      <c r="AC158" s="298"/>
      <c r="AD158" s="298"/>
      <c r="AE158" s="298"/>
      <c r="AF158" s="298"/>
      <c r="AG158" s="15">
        <f>AG159+AG160</f>
        <v>26</v>
      </c>
      <c r="AH158" s="298"/>
      <c r="AI158" s="298"/>
    </row>
    <row r="159" spans="1:35" ht="15.75" customHeight="1">
      <c r="A159" s="20"/>
      <c r="B159" s="300" t="s">
        <v>181</v>
      </c>
      <c r="C159" s="300" t="s">
        <v>285</v>
      </c>
      <c r="D159" s="298"/>
      <c r="E159" s="298">
        <v>5009</v>
      </c>
      <c r="F159" s="298">
        <v>18</v>
      </c>
      <c r="G159" s="298">
        <v>12</v>
      </c>
      <c r="H159" s="298">
        <v>6</v>
      </c>
      <c r="I159" s="298"/>
      <c r="J159" s="299"/>
      <c r="K159" s="298"/>
      <c r="L159" s="298"/>
      <c r="M159" s="298"/>
      <c r="N159" s="298"/>
      <c r="O159" s="298"/>
      <c r="P159" s="298"/>
      <c r="Q159" s="298">
        <v>8</v>
      </c>
      <c r="R159" s="298"/>
      <c r="S159" s="298"/>
      <c r="T159" s="298"/>
      <c r="U159" s="298"/>
      <c r="V159" s="298"/>
      <c r="W159" s="298"/>
      <c r="X159" s="298"/>
      <c r="Y159" s="298">
        <v>217</v>
      </c>
      <c r="Z159" s="298"/>
      <c r="AA159" s="298"/>
      <c r="AB159" s="298"/>
      <c r="AC159" s="298"/>
      <c r="AD159" s="298"/>
      <c r="AE159" s="298"/>
      <c r="AF159" s="298"/>
      <c r="AG159" s="298">
        <v>26</v>
      </c>
      <c r="AH159" s="298"/>
      <c r="AI159" s="298"/>
    </row>
    <row r="160" spans="1:35" ht="15.75" customHeight="1">
      <c r="A160" s="20"/>
      <c r="B160" s="300" t="s">
        <v>286</v>
      </c>
      <c r="C160" s="300" t="s">
        <v>75</v>
      </c>
      <c r="D160" s="298"/>
      <c r="E160" s="298"/>
      <c r="F160" s="298">
        <v>3</v>
      </c>
      <c r="G160" s="298"/>
      <c r="H160" s="298"/>
      <c r="I160" s="298">
        <v>3</v>
      </c>
      <c r="J160" s="299"/>
      <c r="K160" s="298">
        <v>8</v>
      </c>
      <c r="L160" s="298"/>
      <c r="M160" s="298"/>
      <c r="N160" s="298"/>
      <c r="O160" s="298"/>
      <c r="P160" s="298"/>
      <c r="Q160" s="298">
        <v>6</v>
      </c>
      <c r="R160" s="298"/>
      <c r="S160" s="298"/>
      <c r="T160" s="298"/>
      <c r="U160" s="298"/>
      <c r="V160" s="298"/>
      <c r="W160" s="298"/>
      <c r="X160" s="298"/>
      <c r="Y160" s="298">
        <v>183</v>
      </c>
      <c r="Z160" s="298"/>
      <c r="AA160" s="298"/>
      <c r="AB160" s="298"/>
      <c r="AC160" s="298"/>
      <c r="AD160" s="298"/>
      <c r="AE160" s="298"/>
      <c r="AF160" s="298"/>
      <c r="AG160" s="298"/>
      <c r="AH160" s="298"/>
      <c r="AI160" s="298"/>
    </row>
    <row r="161" spans="1:35" ht="15.75" customHeight="1">
      <c r="A161" s="20">
        <v>32</v>
      </c>
      <c r="B161" s="259" t="s">
        <v>287</v>
      </c>
      <c r="C161" s="300"/>
      <c r="D161" s="298"/>
      <c r="E161" s="46">
        <f t="shared" ref="E161:I161" si="28">SUM(E162:E165)</f>
        <v>9636.6</v>
      </c>
      <c r="F161" s="15">
        <f t="shared" si="28"/>
        <v>16</v>
      </c>
      <c r="G161" s="15">
        <f t="shared" si="28"/>
        <v>2</v>
      </c>
      <c r="H161" s="15">
        <f t="shared" si="28"/>
        <v>14</v>
      </c>
      <c r="I161" s="15">
        <f t="shared" si="28"/>
        <v>0</v>
      </c>
      <c r="J161" s="299"/>
      <c r="K161" s="298"/>
      <c r="L161" s="298"/>
      <c r="M161" s="15">
        <v>1</v>
      </c>
      <c r="N161" s="15"/>
      <c r="O161" s="15">
        <v>13</v>
      </c>
      <c r="P161" s="15"/>
      <c r="Q161" s="15">
        <v>7</v>
      </c>
      <c r="R161" s="298"/>
      <c r="S161" s="298"/>
      <c r="T161" s="298"/>
      <c r="U161" s="298"/>
      <c r="V161" s="298"/>
      <c r="W161" s="15">
        <f>W162+W163</f>
        <v>253</v>
      </c>
      <c r="X161" s="298"/>
      <c r="Y161" s="15">
        <v>175</v>
      </c>
      <c r="Z161" s="298"/>
      <c r="AA161" s="298"/>
      <c r="AB161" s="298"/>
      <c r="AC161" s="298"/>
      <c r="AD161" s="298"/>
      <c r="AE161" s="15">
        <v>21</v>
      </c>
      <c r="AF161" s="298"/>
      <c r="AG161" s="15">
        <v>13</v>
      </c>
      <c r="AH161" s="298"/>
      <c r="AI161" s="298"/>
    </row>
    <row r="162" spans="1:35" ht="15.75" customHeight="1">
      <c r="A162" s="20"/>
      <c r="B162" s="301" t="s">
        <v>123</v>
      </c>
      <c r="C162" s="300" t="s">
        <v>288</v>
      </c>
      <c r="D162" s="298"/>
      <c r="E162" s="302">
        <v>8445.6</v>
      </c>
      <c r="F162" s="298">
        <v>10</v>
      </c>
      <c r="G162" s="298">
        <v>2</v>
      </c>
      <c r="H162" s="298">
        <v>8</v>
      </c>
      <c r="I162" s="298"/>
      <c r="J162" s="299" t="s">
        <v>30</v>
      </c>
      <c r="K162" s="298"/>
      <c r="L162" s="298"/>
      <c r="M162" s="298">
        <v>1</v>
      </c>
      <c r="N162" s="298"/>
      <c r="O162" s="298">
        <v>10</v>
      </c>
      <c r="P162" s="298"/>
      <c r="Q162" s="298">
        <v>7</v>
      </c>
      <c r="R162" s="298"/>
      <c r="S162" s="298"/>
      <c r="T162" s="298"/>
      <c r="U162" s="298"/>
      <c r="V162" s="298"/>
      <c r="W162" s="298">
        <v>212</v>
      </c>
      <c r="X162" s="298"/>
      <c r="Y162" s="298">
        <v>175</v>
      </c>
      <c r="Z162" s="298"/>
      <c r="AA162" s="298"/>
      <c r="AB162" s="298"/>
      <c r="AC162" s="298"/>
      <c r="AD162" s="298"/>
      <c r="AE162" s="298">
        <v>18</v>
      </c>
      <c r="AF162" s="298"/>
      <c r="AG162" s="298">
        <v>13</v>
      </c>
      <c r="AH162" s="298"/>
      <c r="AI162" s="298"/>
    </row>
    <row r="163" spans="1:35" ht="15.75" customHeight="1">
      <c r="A163" s="20"/>
      <c r="B163" s="301" t="s">
        <v>289</v>
      </c>
      <c r="C163" s="300" t="s">
        <v>290</v>
      </c>
      <c r="D163" s="298"/>
      <c r="E163" s="298">
        <v>320</v>
      </c>
      <c r="F163" s="298">
        <v>2</v>
      </c>
      <c r="G163" s="298"/>
      <c r="H163" s="298">
        <v>2</v>
      </c>
      <c r="I163" s="298"/>
      <c r="J163" s="299" t="s">
        <v>30</v>
      </c>
      <c r="K163" s="298">
        <v>3</v>
      </c>
      <c r="L163" s="298"/>
      <c r="M163" s="298"/>
      <c r="N163" s="298"/>
      <c r="O163" s="298">
        <v>3</v>
      </c>
      <c r="P163" s="298"/>
      <c r="Q163" s="298"/>
      <c r="R163" s="298"/>
      <c r="S163" s="298"/>
      <c r="T163" s="298"/>
      <c r="U163" s="298"/>
      <c r="V163" s="298"/>
      <c r="W163" s="298">
        <v>41</v>
      </c>
      <c r="X163" s="298"/>
      <c r="Y163" s="298"/>
      <c r="Z163" s="298"/>
      <c r="AA163" s="298"/>
      <c r="AB163" s="298"/>
      <c r="AC163" s="298"/>
      <c r="AD163" s="298"/>
      <c r="AE163" s="298">
        <v>3</v>
      </c>
      <c r="AF163" s="298"/>
      <c r="AG163" s="298"/>
      <c r="AH163" s="298"/>
      <c r="AI163" s="298"/>
    </row>
    <row r="164" spans="1:35" ht="15.75" customHeight="1">
      <c r="A164" s="20"/>
      <c r="B164" s="301" t="s">
        <v>291</v>
      </c>
      <c r="C164" s="300" t="s">
        <v>288</v>
      </c>
      <c r="D164" s="298">
        <v>2017</v>
      </c>
      <c r="E164" s="298">
        <v>351</v>
      </c>
      <c r="F164" s="298">
        <v>2</v>
      </c>
      <c r="G164" s="298"/>
      <c r="H164" s="298">
        <v>2</v>
      </c>
      <c r="I164" s="298"/>
      <c r="J164" s="299"/>
      <c r="K164" s="298">
        <v>3.5</v>
      </c>
      <c r="L164" s="298"/>
      <c r="M164" s="298"/>
      <c r="N164" s="298"/>
      <c r="O164" s="298"/>
      <c r="P164" s="298"/>
      <c r="Q164" s="298"/>
      <c r="R164" s="298"/>
      <c r="S164" s="298"/>
      <c r="T164" s="298"/>
      <c r="U164" s="298"/>
      <c r="V164" s="298"/>
      <c r="W164" s="298"/>
      <c r="X164" s="298"/>
      <c r="Y164" s="298"/>
      <c r="Z164" s="298"/>
      <c r="AA164" s="298"/>
      <c r="AB164" s="298"/>
      <c r="AC164" s="298"/>
      <c r="AD164" s="298"/>
      <c r="AE164" s="298"/>
      <c r="AF164" s="298"/>
      <c r="AG164" s="298"/>
      <c r="AH164" s="298"/>
      <c r="AI164" s="298"/>
    </row>
    <row r="165" spans="1:35" ht="15.75" customHeight="1">
      <c r="A165" s="20"/>
      <c r="B165" s="301" t="s">
        <v>292</v>
      </c>
      <c r="C165" s="300" t="s">
        <v>290</v>
      </c>
      <c r="D165" s="298">
        <v>2013</v>
      </c>
      <c r="E165" s="298">
        <v>520</v>
      </c>
      <c r="F165" s="298">
        <v>2</v>
      </c>
      <c r="G165" s="298"/>
      <c r="H165" s="298">
        <v>2</v>
      </c>
      <c r="I165" s="298"/>
      <c r="J165" s="299"/>
      <c r="K165" s="298">
        <v>5</v>
      </c>
      <c r="L165" s="298"/>
      <c r="M165" s="298"/>
      <c r="N165" s="298"/>
      <c r="O165" s="298"/>
      <c r="P165" s="298"/>
      <c r="Q165" s="298"/>
      <c r="R165" s="298"/>
      <c r="S165" s="298"/>
      <c r="T165" s="298"/>
      <c r="U165" s="298"/>
      <c r="V165" s="298"/>
      <c r="W165" s="298"/>
      <c r="X165" s="298"/>
      <c r="Y165" s="298"/>
      <c r="Z165" s="298"/>
      <c r="AA165" s="298"/>
      <c r="AB165" s="298"/>
      <c r="AC165" s="298"/>
      <c r="AD165" s="298"/>
      <c r="AE165" s="298"/>
      <c r="AF165" s="298"/>
      <c r="AG165" s="298"/>
      <c r="AH165" s="298"/>
      <c r="AI165" s="298"/>
    </row>
    <row r="166" spans="1:35" ht="15.75" customHeight="1">
      <c r="A166" s="20">
        <v>32</v>
      </c>
      <c r="B166" s="259" t="s">
        <v>293</v>
      </c>
      <c r="C166" s="300"/>
      <c r="D166" s="298"/>
      <c r="E166" s="56">
        <f t="shared" ref="E166:I166" si="29">SUM(E167:E173)</f>
        <v>15772</v>
      </c>
      <c r="F166" s="15">
        <f t="shared" si="29"/>
        <v>27</v>
      </c>
      <c r="G166" s="15">
        <f t="shared" si="29"/>
        <v>6</v>
      </c>
      <c r="H166" s="15">
        <f t="shared" si="29"/>
        <v>20</v>
      </c>
      <c r="I166" s="15">
        <f t="shared" si="29"/>
        <v>1</v>
      </c>
      <c r="J166" s="299"/>
      <c r="K166" s="298"/>
      <c r="L166" s="298"/>
      <c r="M166" s="298"/>
      <c r="N166" s="298"/>
      <c r="O166" s="15">
        <f>SUM(O167:O173)</f>
        <v>22</v>
      </c>
      <c r="P166" s="298"/>
      <c r="Q166" s="15">
        <f>SUM(Q167:Q173)</f>
        <v>8</v>
      </c>
      <c r="R166" s="298"/>
      <c r="S166" s="298"/>
      <c r="T166" s="298"/>
      <c r="U166" s="298"/>
      <c r="V166" s="298"/>
      <c r="W166" s="15">
        <f>SUM(W167:W173)</f>
        <v>459</v>
      </c>
      <c r="X166" s="298"/>
      <c r="Y166" s="15">
        <f>SUM(Y167:Y173)</f>
        <v>245</v>
      </c>
      <c r="Z166" s="298"/>
      <c r="AA166" s="298"/>
      <c r="AB166" s="298"/>
      <c r="AC166" s="298"/>
      <c r="AD166" s="298"/>
      <c r="AE166" s="15">
        <f>SUM(AE167:AE173)</f>
        <v>32</v>
      </c>
      <c r="AF166" s="298"/>
      <c r="AG166" s="15">
        <f>SUM(AG167:AG173)</f>
        <v>15</v>
      </c>
      <c r="AH166" s="298"/>
      <c r="AI166" s="298"/>
    </row>
    <row r="167" spans="1:35" ht="15.75" customHeight="1">
      <c r="A167" s="20"/>
      <c r="B167" s="301" t="s">
        <v>258</v>
      </c>
      <c r="C167" s="300" t="s">
        <v>296</v>
      </c>
      <c r="D167" s="298"/>
      <c r="E167" s="306">
        <v>3145</v>
      </c>
      <c r="F167" s="298">
        <v>8</v>
      </c>
      <c r="G167" s="298">
        <v>6</v>
      </c>
      <c r="H167" s="298">
        <v>2</v>
      </c>
      <c r="I167" s="298"/>
      <c r="J167" s="299" t="s">
        <v>30</v>
      </c>
      <c r="K167" s="298"/>
      <c r="L167" s="298"/>
      <c r="M167" s="298"/>
      <c r="N167" s="298"/>
      <c r="O167" s="298">
        <v>3</v>
      </c>
      <c r="P167" s="298"/>
      <c r="Q167" s="298">
        <v>8</v>
      </c>
      <c r="R167" s="298"/>
      <c r="S167" s="298"/>
      <c r="T167" s="298"/>
      <c r="U167" s="298"/>
      <c r="V167" s="298"/>
      <c r="W167" s="298">
        <v>66</v>
      </c>
      <c r="X167" s="298"/>
      <c r="Y167" s="298">
        <v>245</v>
      </c>
      <c r="Z167" s="298"/>
      <c r="AA167" s="298"/>
      <c r="AB167" s="298"/>
      <c r="AC167" s="298"/>
      <c r="AD167" s="298"/>
      <c r="AE167" s="298">
        <v>4</v>
      </c>
      <c r="AF167" s="298"/>
      <c r="AG167" s="298">
        <v>15</v>
      </c>
      <c r="AH167" s="298"/>
      <c r="AI167" s="298"/>
    </row>
    <row r="168" spans="1:35" ht="15.75" customHeight="1">
      <c r="A168" s="20"/>
      <c r="B168" s="301" t="s">
        <v>297</v>
      </c>
      <c r="C168" s="300" t="s">
        <v>296</v>
      </c>
      <c r="D168" s="298"/>
      <c r="E168" s="306">
        <v>8941</v>
      </c>
      <c r="F168" s="298">
        <v>4</v>
      </c>
      <c r="G168" s="298"/>
      <c r="H168" s="298">
        <v>3</v>
      </c>
      <c r="I168" s="298">
        <v>1</v>
      </c>
      <c r="J168" s="299" t="s">
        <v>30</v>
      </c>
      <c r="K168" s="298">
        <v>3.2</v>
      </c>
      <c r="L168" s="298"/>
      <c r="M168" s="298"/>
      <c r="N168" s="298"/>
      <c r="O168" s="298">
        <v>6</v>
      </c>
      <c r="P168" s="298"/>
      <c r="Q168" s="298"/>
      <c r="R168" s="298"/>
      <c r="S168" s="298"/>
      <c r="T168" s="298"/>
      <c r="U168" s="298"/>
      <c r="V168" s="298"/>
      <c r="W168" s="298">
        <v>131</v>
      </c>
      <c r="X168" s="298"/>
      <c r="Y168" s="298"/>
      <c r="Z168" s="298"/>
      <c r="AA168" s="298"/>
      <c r="AB168" s="298"/>
      <c r="AC168" s="298"/>
      <c r="AD168" s="298"/>
      <c r="AE168" s="298">
        <v>6</v>
      </c>
      <c r="AF168" s="298"/>
      <c r="AG168" s="298"/>
      <c r="AH168" s="298"/>
      <c r="AI168" s="298"/>
    </row>
    <row r="169" spans="1:35" ht="15.75" customHeight="1">
      <c r="A169" s="20"/>
      <c r="B169" s="301" t="s">
        <v>298</v>
      </c>
      <c r="C169" s="300" t="s">
        <v>299</v>
      </c>
      <c r="D169" s="298">
        <v>2011</v>
      </c>
      <c r="E169" s="298">
        <v>630</v>
      </c>
      <c r="F169" s="298">
        <v>2</v>
      </c>
      <c r="G169" s="298"/>
      <c r="H169" s="298">
        <v>2</v>
      </c>
      <c r="I169" s="298"/>
      <c r="J169" s="299"/>
      <c r="K169" s="298">
        <v>4.8</v>
      </c>
      <c r="L169" s="298"/>
      <c r="M169" s="298"/>
      <c r="N169" s="298"/>
      <c r="O169" s="298"/>
      <c r="P169" s="298"/>
      <c r="Q169" s="298"/>
      <c r="R169" s="298"/>
      <c r="S169" s="298"/>
      <c r="T169" s="298"/>
      <c r="U169" s="298"/>
      <c r="V169" s="298"/>
      <c r="W169" s="298"/>
      <c r="X169" s="298"/>
      <c r="Y169" s="298"/>
      <c r="Z169" s="298"/>
      <c r="AA169" s="298"/>
      <c r="AB169" s="298"/>
      <c r="AC169" s="298"/>
      <c r="AD169" s="298"/>
      <c r="AE169" s="298"/>
      <c r="AF169" s="298"/>
      <c r="AG169" s="298"/>
      <c r="AH169" s="298"/>
      <c r="AI169" s="298"/>
    </row>
    <row r="170" spans="1:35" ht="15.75" customHeight="1">
      <c r="A170" s="20"/>
      <c r="B170" s="301" t="s">
        <v>300</v>
      </c>
      <c r="C170" s="300" t="s">
        <v>301</v>
      </c>
      <c r="D170" s="298"/>
      <c r="E170" s="298">
        <v>787</v>
      </c>
      <c r="F170" s="298">
        <v>6</v>
      </c>
      <c r="G170" s="298"/>
      <c r="H170" s="298">
        <v>6</v>
      </c>
      <c r="I170" s="298"/>
      <c r="J170" s="299" t="s">
        <v>30</v>
      </c>
      <c r="K170" s="298">
        <v>5</v>
      </c>
      <c r="L170" s="298"/>
      <c r="M170" s="298"/>
      <c r="N170" s="298"/>
      <c r="O170" s="298">
        <v>5</v>
      </c>
      <c r="P170" s="298"/>
      <c r="Q170" s="298"/>
      <c r="R170" s="298"/>
      <c r="S170" s="298"/>
      <c r="T170" s="298"/>
      <c r="U170" s="298"/>
      <c r="V170" s="298"/>
      <c r="W170" s="298">
        <v>94</v>
      </c>
      <c r="X170" s="298"/>
      <c r="Y170" s="298"/>
      <c r="Z170" s="298"/>
      <c r="AA170" s="298"/>
      <c r="AB170" s="298"/>
      <c r="AC170" s="298"/>
      <c r="AD170" s="298"/>
      <c r="AE170" s="298">
        <v>9</v>
      </c>
      <c r="AF170" s="298"/>
      <c r="AG170" s="298"/>
      <c r="AH170" s="298"/>
      <c r="AI170" s="298"/>
    </row>
    <row r="171" spans="1:35" ht="15.75" customHeight="1">
      <c r="A171" s="20"/>
      <c r="B171" s="301" t="s">
        <v>302</v>
      </c>
      <c r="C171" s="300" t="s">
        <v>301</v>
      </c>
      <c r="D171" s="298"/>
      <c r="E171" s="298">
        <v>490</v>
      </c>
      <c r="F171" s="298">
        <v>2</v>
      </c>
      <c r="G171" s="298"/>
      <c r="H171" s="298">
        <v>2</v>
      </c>
      <c r="I171" s="298"/>
      <c r="J171" s="299" t="s">
        <v>30</v>
      </c>
      <c r="K171" s="298">
        <v>6.8</v>
      </c>
      <c r="L171" s="298"/>
      <c r="M171" s="298"/>
      <c r="N171" s="298"/>
      <c r="O171" s="298">
        <v>4</v>
      </c>
      <c r="P171" s="298"/>
      <c r="Q171" s="298"/>
      <c r="R171" s="298"/>
      <c r="S171" s="298"/>
      <c r="T171" s="298"/>
      <c r="U171" s="298"/>
      <c r="V171" s="298"/>
      <c r="W171" s="298">
        <v>67</v>
      </c>
      <c r="X171" s="298"/>
      <c r="Y171" s="298"/>
      <c r="Z171" s="298"/>
      <c r="AA171" s="298"/>
      <c r="AB171" s="298"/>
      <c r="AC171" s="298"/>
      <c r="AD171" s="298"/>
      <c r="AE171" s="298">
        <v>5</v>
      </c>
      <c r="AF171" s="298"/>
      <c r="AG171" s="298"/>
      <c r="AH171" s="298"/>
      <c r="AI171" s="298"/>
    </row>
    <row r="172" spans="1:35" ht="15.75" customHeight="1">
      <c r="A172" s="20"/>
      <c r="B172" s="301" t="s">
        <v>303</v>
      </c>
      <c r="C172" s="300" t="s">
        <v>304</v>
      </c>
      <c r="D172" s="298"/>
      <c r="E172" s="306">
        <v>1616</v>
      </c>
      <c r="F172" s="298">
        <v>4</v>
      </c>
      <c r="G172" s="298"/>
      <c r="H172" s="298">
        <v>4</v>
      </c>
      <c r="I172" s="298"/>
      <c r="J172" s="299"/>
      <c r="K172" s="298">
        <v>1</v>
      </c>
      <c r="L172" s="298"/>
      <c r="M172" s="298"/>
      <c r="N172" s="298"/>
      <c r="O172" s="298">
        <v>4</v>
      </c>
      <c r="P172" s="298"/>
      <c r="Q172" s="298"/>
      <c r="R172" s="298"/>
      <c r="S172" s="298"/>
      <c r="T172" s="298"/>
      <c r="U172" s="298"/>
      <c r="V172" s="298"/>
      <c r="W172" s="298">
        <v>101</v>
      </c>
      <c r="X172" s="298"/>
      <c r="Y172" s="298"/>
      <c r="Z172" s="298"/>
      <c r="AA172" s="298"/>
      <c r="AB172" s="298"/>
      <c r="AC172" s="298"/>
      <c r="AD172" s="298"/>
      <c r="AE172" s="298">
        <v>8</v>
      </c>
      <c r="AF172" s="298"/>
      <c r="AG172" s="298"/>
      <c r="AH172" s="298"/>
      <c r="AI172" s="298"/>
    </row>
    <row r="173" spans="1:35" ht="15.75" customHeight="1">
      <c r="A173" s="20"/>
      <c r="B173" s="301" t="s">
        <v>305</v>
      </c>
      <c r="C173" s="300" t="s">
        <v>299</v>
      </c>
      <c r="D173" s="298">
        <v>2011</v>
      </c>
      <c r="E173" s="298">
        <v>163</v>
      </c>
      <c r="F173" s="298">
        <v>1</v>
      </c>
      <c r="G173" s="298"/>
      <c r="H173" s="298">
        <v>1</v>
      </c>
      <c r="I173" s="298"/>
      <c r="J173" s="299"/>
      <c r="K173" s="298">
        <v>5</v>
      </c>
      <c r="L173" s="298"/>
      <c r="M173" s="298"/>
      <c r="N173" s="298"/>
      <c r="O173" s="298"/>
      <c r="P173" s="298"/>
      <c r="Q173" s="298"/>
      <c r="R173" s="298"/>
      <c r="S173" s="298"/>
      <c r="T173" s="298"/>
      <c r="U173" s="298"/>
      <c r="V173" s="298"/>
      <c r="W173" s="298"/>
      <c r="X173" s="298"/>
      <c r="Y173" s="298"/>
      <c r="Z173" s="298"/>
      <c r="AA173" s="298"/>
      <c r="AB173" s="298"/>
      <c r="AC173" s="298"/>
      <c r="AD173" s="298"/>
      <c r="AE173" s="298"/>
      <c r="AF173" s="298"/>
      <c r="AG173" s="298"/>
      <c r="AH173" s="298"/>
      <c r="AI173" s="298"/>
    </row>
    <row r="174" spans="1:35" ht="15.75" customHeight="1">
      <c r="A174" s="62">
        <v>33</v>
      </c>
      <c r="B174" s="270" t="s">
        <v>306</v>
      </c>
      <c r="C174" s="262" t="s">
        <v>557</v>
      </c>
      <c r="D174" s="311"/>
      <c r="E174" s="66">
        <v>29593.8</v>
      </c>
      <c r="F174" s="63">
        <v>16</v>
      </c>
      <c r="G174" s="63">
        <v>16</v>
      </c>
      <c r="H174" s="311"/>
      <c r="I174" s="311"/>
      <c r="J174" s="311"/>
      <c r="K174" s="311"/>
      <c r="L174" s="311"/>
      <c r="M174" s="311"/>
      <c r="N174" s="311"/>
      <c r="O174" s="311"/>
      <c r="P174" s="311"/>
      <c r="Q174" s="63">
        <v>8</v>
      </c>
      <c r="R174" s="311"/>
      <c r="S174" s="311"/>
      <c r="T174" s="311"/>
      <c r="U174" s="311"/>
      <c r="V174" s="311"/>
      <c r="W174" s="311"/>
      <c r="X174" s="311"/>
      <c r="Y174" s="63">
        <v>230</v>
      </c>
      <c r="Z174" s="311"/>
      <c r="AA174" s="311"/>
      <c r="AB174" s="311"/>
      <c r="AC174" s="311"/>
      <c r="AD174" s="311"/>
      <c r="AE174" s="311"/>
      <c r="AF174" s="311"/>
      <c r="AG174" s="63">
        <v>15</v>
      </c>
      <c r="AH174" s="311"/>
      <c r="AI174" s="311"/>
    </row>
    <row r="175" spans="1:35" ht="15.75">
      <c r="A175" s="25"/>
      <c r="J175" s="68"/>
    </row>
    <row r="176" spans="1:35" ht="15.75">
      <c r="A176" s="25"/>
      <c r="J176" s="68"/>
    </row>
    <row r="177" spans="1:10" ht="15.75">
      <c r="A177" s="25"/>
      <c r="J177" s="68"/>
    </row>
    <row r="178" spans="1:10" ht="15.75">
      <c r="A178" s="25"/>
      <c r="J178" s="68"/>
    </row>
    <row r="179" spans="1:10" ht="15.75">
      <c r="A179" s="25"/>
      <c r="J179" s="68"/>
    </row>
    <row r="180" spans="1:10" ht="15.75">
      <c r="A180" s="25"/>
      <c r="J180" s="68"/>
    </row>
    <row r="181" spans="1:10" ht="15.75">
      <c r="A181" s="25"/>
      <c r="J181" s="68"/>
    </row>
    <row r="182" spans="1:10" ht="15.75">
      <c r="A182" s="25"/>
      <c r="J182" s="68"/>
    </row>
    <row r="183" spans="1:10" ht="15.75">
      <c r="A183" s="25"/>
      <c r="J183" s="68"/>
    </row>
    <row r="184" spans="1:10" ht="15.75">
      <c r="A184" s="25"/>
      <c r="J184" s="68"/>
    </row>
    <row r="185" spans="1:10" ht="15.75">
      <c r="A185" s="25"/>
      <c r="J185" s="68"/>
    </row>
    <row r="186" spans="1:10" ht="15.75">
      <c r="A186" s="25"/>
      <c r="J186" s="68"/>
    </row>
    <row r="187" spans="1:10" ht="15.75">
      <c r="A187" s="25"/>
      <c r="J187" s="68"/>
    </row>
    <row r="188" spans="1:10" ht="15.75">
      <c r="A188" s="25"/>
      <c r="J188" s="68"/>
    </row>
    <row r="189" spans="1:10" ht="15.75">
      <c r="A189" s="25"/>
      <c r="J189" s="68"/>
    </row>
    <row r="190" spans="1:10" ht="15.75">
      <c r="A190" s="25"/>
      <c r="J190" s="68"/>
    </row>
    <row r="191" spans="1:10" ht="15.75">
      <c r="A191" s="25"/>
      <c r="J191" s="68"/>
    </row>
    <row r="192" spans="1:10" ht="15.75">
      <c r="A192" s="25"/>
      <c r="J192" s="68"/>
    </row>
    <row r="193" spans="1:10" ht="15.75">
      <c r="A193" s="25"/>
      <c r="J193" s="68"/>
    </row>
    <row r="194" spans="1:10" ht="15.75">
      <c r="A194" s="25"/>
      <c r="J194" s="68"/>
    </row>
    <row r="195" spans="1:10" ht="15.75">
      <c r="A195" s="25"/>
      <c r="J195" s="68"/>
    </row>
    <row r="196" spans="1:10" ht="15.75">
      <c r="A196" s="25"/>
      <c r="J196" s="68"/>
    </row>
    <row r="197" spans="1:10" ht="15.75">
      <c r="A197" s="25"/>
      <c r="J197" s="68"/>
    </row>
    <row r="198" spans="1:10" ht="15.75">
      <c r="A198" s="25"/>
      <c r="J198" s="68"/>
    </row>
    <row r="199" spans="1:10" ht="15.75">
      <c r="A199" s="25"/>
      <c r="J199" s="68"/>
    </row>
    <row r="200" spans="1:10" ht="15.75">
      <c r="A200" s="25"/>
      <c r="J200" s="68"/>
    </row>
    <row r="201" spans="1:10" ht="15.75">
      <c r="A201" s="25"/>
      <c r="J201" s="68"/>
    </row>
    <row r="202" spans="1:10" ht="15.75">
      <c r="A202" s="25"/>
      <c r="J202" s="68"/>
    </row>
    <row r="203" spans="1:10" ht="15.75">
      <c r="A203" s="25"/>
      <c r="J203" s="68"/>
    </row>
    <row r="204" spans="1:10" ht="15.75">
      <c r="A204" s="25"/>
      <c r="J204" s="68"/>
    </row>
    <row r="205" spans="1:10" ht="15.75">
      <c r="A205" s="25"/>
      <c r="J205" s="68"/>
    </row>
    <row r="206" spans="1:10" ht="15.75">
      <c r="A206" s="25"/>
      <c r="J206" s="68"/>
    </row>
    <row r="207" spans="1:10" ht="15.75">
      <c r="A207" s="25"/>
      <c r="J207" s="68"/>
    </row>
    <row r="208" spans="1:10" ht="15.75">
      <c r="A208" s="25"/>
      <c r="J208" s="68"/>
    </row>
    <row r="209" spans="1:10" ht="15.75">
      <c r="A209" s="25"/>
      <c r="J209" s="68"/>
    </row>
    <row r="210" spans="1:10" ht="15.75">
      <c r="A210" s="25"/>
      <c r="J210" s="68"/>
    </row>
    <row r="211" spans="1:10" ht="15.75">
      <c r="A211" s="25"/>
      <c r="J211" s="68"/>
    </row>
    <row r="212" spans="1:10" ht="15.75">
      <c r="A212" s="25"/>
      <c r="J212" s="68"/>
    </row>
    <row r="213" spans="1:10" ht="15.75">
      <c r="A213" s="25"/>
      <c r="J213" s="68"/>
    </row>
    <row r="214" spans="1:10" ht="15.75">
      <c r="A214" s="25"/>
      <c r="J214" s="68"/>
    </row>
    <row r="215" spans="1:10" ht="15.75">
      <c r="A215" s="25"/>
      <c r="J215" s="68"/>
    </row>
    <row r="216" spans="1:10" ht="15.75">
      <c r="A216" s="25"/>
      <c r="J216" s="68"/>
    </row>
    <row r="217" spans="1:10" ht="15.75">
      <c r="A217" s="25"/>
      <c r="J217" s="68"/>
    </row>
    <row r="218" spans="1:10" ht="15.75">
      <c r="A218" s="25"/>
      <c r="J218" s="68"/>
    </row>
    <row r="219" spans="1:10" ht="15.75">
      <c r="A219" s="25"/>
      <c r="J219" s="68"/>
    </row>
    <row r="220" spans="1:10" ht="15.75">
      <c r="A220" s="25"/>
      <c r="J220" s="68"/>
    </row>
    <row r="221" spans="1:10" ht="15.75">
      <c r="A221" s="25"/>
      <c r="J221" s="68"/>
    </row>
    <row r="222" spans="1:10" ht="15.75">
      <c r="A222" s="25"/>
      <c r="J222" s="68"/>
    </row>
    <row r="223" spans="1:10" ht="15.75">
      <c r="A223" s="25"/>
      <c r="J223" s="68"/>
    </row>
    <row r="224" spans="1:10" ht="15.75">
      <c r="A224" s="25"/>
      <c r="J224" s="68"/>
    </row>
    <row r="225" spans="1:10" ht="15.75">
      <c r="A225" s="25"/>
      <c r="J225" s="68"/>
    </row>
    <row r="226" spans="1:10" ht="15.75">
      <c r="A226" s="25"/>
      <c r="J226" s="68"/>
    </row>
    <row r="227" spans="1:10" ht="15.75">
      <c r="A227" s="25"/>
      <c r="J227" s="68"/>
    </row>
    <row r="228" spans="1:10" ht="15.75">
      <c r="A228" s="25"/>
      <c r="J228" s="68"/>
    </row>
    <row r="229" spans="1:10" ht="15.75">
      <c r="A229" s="25"/>
      <c r="J229" s="68"/>
    </row>
    <row r="230" spans="1:10" ht="15.75">
      <c r="A230" s="25"/>
      <c r="J230" s="68"/>
    </row>
    <row r="231" spans="1:10" ht="15.75">
      <c r="A231" s="25"/>
      <c r="J231" s="68"/>
    </row>
    <row r="232" spans="1:10" ht="15.75">
      <c r="A232" s="25"/>
      <c r="J232" s="68"/>
    </row>
    <row r="233" spans="1:10" ht="15.75">
      <c r="A233" s="25"/>
      <c r="J233" s="68"/>
    </row>
    <row r="234" spans="1:10" ht="15.75">
      <c r="A234" s="25"/>
      <c r="J234" s="68"/>
    </row>
    <row r="235" spans="1:10" ht="15.75">
      <c r="A235" s="25"/>
      <c r="J235" s="68"/>
    </row>
    <row r="236" spans="1:10" ht="15.75">
      <c r="A236" s="25"/>
      <c r="J236" s="68"/>
    </row>
    <row r="237" spans="1:10" ht="15.75">
      <c r="A237" s="25"/>
      <c r="J237" s="68"/>
    </row>
    <row r="238" spans="1:10" ht="15.75">
      <c r="A238" s="25"/>
      <c r="J238" s="68"/>
    </row>
    <row r="239" spans="1:10" ht="15.75">
      <c r="A239" s="25"/>
      <c r="J239" s="68"/>
    </row>
    <row r="240" spans="1:10" ht="15.75">
      <c r="A240" s="25"/>
      <c r="J240" s="68"/>
    </row>
    <row r="241" spans="1:10" ht="15.75">
      <c r="A241" s="25"/>
      <c r="J241" s="68"/>
    </row>
    <row r="242" spans="1:10" ht="15.75">
      <c r="A242" s="25"/>
      <c r="J242" s="68"/>
    </row>
    <row r="243" spans="1:10" ht="15.75">
      <c r="A243" s="25"/>
      <c r="J243" s="68"/>
    </row>
    <row r="244" spans="1:10" ht="15.75">
      <c r="A244" s="25"/>
      <c r="J244" s="68"/>
    </row>
    <row r="245" spans="1:10" ht="15.75">
      <c r="A245" s="25"/>
      <c r="J245" s="68"/>
    </row>
    <row r="246" spans="1:10" ht="15.75">
      <c r="A246" s="25"/>
      <c r="J246" s="68"/>
    </row>
    <row r="247" spans="1:10" ht="15.75">
      <c r="A247" s="25"/>
      <c r="J247" s="68"/>
    </row>
    <row r="248" spans="1:10" ht="15.75">
      <c r="A248" s="25"/>
      <c r="J248" s="68"/>
    </row>
    <row r="249" spans="1:10" ht="15.75">
      <c r="A249" s="25"/>
      <c r="J249" s="68"/>
    </row>
    <row r="250" spans="1:10" ht="15.75">
      <c r="A250" s="25"/>
      <c r="J250" s="68"/>
    </row>
    <row r="251" spans="1:10" ht="15.75">
      <c r="A251" s="25"/>
      <c r="J251" s="68"/>
    </row>
    <row r="252" spans="1:10" ht="15.75">
      <c r="A252" s="25"/>
      <c r="J252" s="68"/>
    </row>
    <row r="253" spans="1:10" ht="15.75">
      <c r="A253" s="25"/>
      <c r="J253" s="68"/>
    </row>
    <row r="254" spans="1:10" ht="15.75">
      <c r="A254" s="25"/>
      <c r="J254" s="68"/>
    </row>
    <row r="255" spans="1:10" ht="15.75">
      <c r="A255" s="25"/>
      <c r="J255" s="68"/>
    </row>
    <row r="256" spans="1:10" ht="15.75">
      <c r="A256" s="25"/>
      <c r="J256" s="68"/>
    </row>
    <row r="257" spans="1:10" ht="15.75">
      <c r="A257" s="25"/>
      <c r="J257" s="68"/>
    </row>
    <row r="258" spans="1:10" ht="15.75">
      <c r="A258" s="25"/>
      <c r="J258" s="68"/>
    </row>
    <row r="259" spans="1:10" ht="15.75">
      <c r="A259" s="25"/>
      <c r="J259" s="68"/>
    </row>
    <row r="260" spans="1:10" ht="15.75">
      <c r="A260" s="25"/>
      <c r="J260" s="68"/>
    </row>
    <row r="261" spans="1:10" ht="15.75">
      <c r="A261" s="25"/>
      <c r="J261" s="68"/>
    </row>
    <row r="262" spans="1:10" ht="15.75">
      <c r="A262" s="25"/>
      <c r="J262" s="68"/>
    </row>
    <row r="263" spans="1:10" ht="15.75">
      <c r="A263" s="25"/>
      <c r="J263" s="68"/>
    </row>
    <row r="264" spans="1:10" ht="15.75">
      <c r="A264" s="25"/>
      <c r="J264" s="68"/>
    </row>
    <row r="265" spans="1:10" ht="15.75">
      <c r="A265" s="25"/>
      <c r="J265" s="68"/>
    </row>
    <row r="266" spans="1:10" ht="15.75">
      <c r="A266" s="25"/>
      <c r="J266" s="68"/>
    </row>
    <row r="267" spans="1:10" ht="15.75">
      <c r="A267" s="25"/>
      <c r="J267" s="68"/>
    </row>
    <row r="268" spans="1:10" ht="15.75">
      <c r="A268" s="25"/>
      <c r="J268" s="68"/>
    </row>
    <row r="269" spans="1:10" ht="15.75">
      <c r="A269" s="25"/>
      <c r="J269" s="68"/>
    </row>
    <row r="270" spans="1:10" ht="15.75">
      <c r="A270" s="25"/>
      <c r="J270" s="68"/>
    </row>
    <row r="271" spans="1:10" ht="15.75">
      <c r="A271" s="25"/>
      <c r="J271" s="68"/>
    </row>
    <row r="272" spans="1:10" ht="15.75">
      <c r="A272" s="25"/>
      <c r="J272" s="68"/>
    </row>
    <row r="273" spans="1:10" ht="15.75">
      <c r="A273" s="25"/>
      <c r="J273" s="68"/>
    </row>
    <row r="274" spans="1:10" ht="15.75">
      <c r="A274" s="25"/>
      <c r="J274" s="68"/>
    </row>
    <row r="275" spans="1:10" ht="15.75">
      <c r="A275" s="25"/>
      <c r="J275" s="68"/>
    </row>
    <row r="276" spans="1:10" ht="15.75">
      <c r="A276" s="25"/>
      <c r="J276" s="68"/>
    </row>
    <row r="277" spans="1:10" ht="15.75">
      <c r="A277" s="25"/>
      <c r="J277" s="68"/>
    </row>
    <row r="278" spans="1:10" ht="15.75">
      <c r="A278" s="25"/>
      <c r="J278" s="68"/>
    </row>
    <row r="279" spans="1:10" ht="15.75">
      <c r="A279" s="25"/>
      <c r="J279" s="68"/>
    </row>
    <row r="280" spans="1:10" ht="15.75">
      <c r="A280" s="25"/>
      <c r="J280" s="68"/>
    </row>
    <row r="281" spans="1:10" ht="15.75">
      <c r="A281" s="25"/>
      <c r="J281" s="68"/>
    </row>
    <row r="282" spans="1:10" ht="15.75">
      <c r="A282" s="25"/>
      <c r="J282" s="68"/>
    </row>
    <row r="283" spans="1:10" ht="15.75">
      <c r="A283" s="25"/>
      <c r="J283" s="68"/>
    </row>
    <row r="284" spans="1:10" ht="15.75">
      <c r="A284" s="25"/>
      <c r="J284" s="68"/>
    </row>
    <row r="285" spans="1:10" ht="15.75">
      <c r="A285" s="25"/>
      <c r="J285" s="68"/>
    </row>
    <row r="286" spans="1:10" ht="15.75">
      <c r="A286" s="25"/>
      <c r="J286" s="68"/>
    </row>
    <row r="287" spans="1:10" ht="15.75">
      <c r="A287" s="25"/>
      <c r="J287" s="68"/>
    </row>
    <row r="288" spans="1:10" ht="15.75">
      <c r="A288" s="25"/>
      <c r="J288" s="68"/>
    </row>
    <row r="289" spans="1:10" ht="15.75">
      <c r="A289" s="25"/>
      <c r="J289" s="68"/>
    </row>
    <row r="290" spans="1:10" ht="15.75">
      <c r="A290" s="25"/>
      <c r="J290" s="68"/>
    </row>
    <row r="291" spans="1:10" ht="15.75">
      <c r="A291" s="25"/>
      <c r="J291" s="68"/>
    </row>
    <row r="292" spans="1:10" ht="15.75">
      <c r="A292" s="25"/>
      <c r="J292" s="68"/>
    </row>
    <row r="293" spans="1:10" ht="15.75">
      <c r="A293" s="25"/>
      <c r="J293" s="68"/>
    </row>
    <row r="294" spans="1:10" ht="15.75">
      <c r="A294" s="25"/>
      <c r="J294" s="68"/>
    </row>
    <row r="295" spans="1:10" ht="15.75">
      <c r="A295" s="25"/>
      <c r="J295" s="68"/>
    </row>
    <row r="296" spans="1:10" ht="15.75">
      <c r="A296" s="25"/>
      <c r="J296" s="68"/>
    </row>
    <row r="297" spans="1:10" ht="15.75">
      <c r="A297" s="25"/>
      <c r="J297" s="68"/>
    </row>
    <row r="298" spans="1:10" ht="15.75">
      <c r="A298" s="25"/>
      <c r="J298" s="68"/>
    </row>
    <row r="299" spans="1:10" ht="15.75">
      <c r="A299" s="25"/>
      <c r="J299" s="68"/>
    </row>
    <row r="300" spans="1:10" ht="15.75">
      <c r="A300" s="25"/>
      <c r="J300" s="68"/>
    </row>
    <row r="301" spans="1:10" ht="15.75">
      <c r="A301" s="25"/>
      <c r="J301" s="68"/>
    </row>
    <row r="302" spans="1:10" ht="15.75">
      <c r="A302" s="25"/>
      <c r="J302" s="68"/>
    </row>
    <row r="303" spans="1:10" ht="15.75">
      <c r="A303" s="25"/>
      <c r="J303" s="68"/>
    </row>
    <row r="304" spans="1:10" ht="15.75">
      <c r="A304" s="25"/>
      <c r="J304" s="68"/>
    </row>
    <row r="305" spans="1:10" ht="15.75">
      <c r="A305" s="25"/>
      <c r="J305" s="68"/>
    </row>
    <row r="306" spans="1:10" ht="15.75">
      <c r="A306" s="25"/>
      <c r="J306" s="68"/>
    </row>
    <row r="307" spans="1:10" ht="15.75">
      <c r="A307" s="25"/>
      <c r="J307" s="68"/>
    </row>
    <row r="308" spans="1:10" ht="15.75">
      <c r="A308" s="25"/>
      <c r="J308" s="68"/>
    </row>
    <row r="309" spans="1:10" ht="15.75">
      <c r="A309" s="25"/>
      <c r="J309" s="68"/>
    </row>
    <row r="310" spans="1:10" ht="15.75">
      <c r="A310" s="25"/>
      <c r="J310" s="68"/>
    </row>
    <row r="311" spans="1:10" ht="15.75">
      <c r="A311" s="25"/>
      <c r="J311" s="68"/>
    </row>
    <row r="312" spans="1:10" ht="15.75">
      <c r="A312" s="25"/>
      <c r="J312" s="68"/>
    </row>
    <row r="313" spans="1:10" ht="15.75">
      <c r="A313" s="25"/>
      <c r="J313" s="68"/>
    </row>
    <row r="314" spans="1:10" ht="15.75">
      <c r="A314" s="25"/>
      <c r="J314" s="68"/>
    </row>
    <row r="315" spans="1:10" ht="15.75">
      <c r="A315" s="25"/>
      <c r="J315" s="68"/>
    </row>
    <row r="316" spans="1:10" ht="15.75">
      <c r="A316" s="25"/>
      <c r="J316" s="68"/>
    </row>
    <row r="317" spans="1:10" ht="15.75">
      <c r="A317" s="25"/>
      <c r="J317" s="68"/>
    </row>
    <row r="318" spans="1:10" ht="15.75">
      <c r="A318" s="25"/>
      <c r="J318" s="68"/>
    </row>
    <row r="319" spans="1:10" ht="15.75">
      <c r="A319" s="25"/>
      <c r="J319" s="68"/>
    </row>
    <row r="320" spans="1:10" ht="15.75">
      <c r="A320" s="25"/>
      <c r="J320" s="68"/>
    </row>
    <row r="321" spans="1:10" ht="15.75">
      <c r="A321" s="25"/>
      <c r="J321" s="68"/>
    </row>
    <row r="322" spans="1:10" ht="15.75">
      <c r="A322" s="25"/>
      <c r="J322" s="68"/>
    </row>
    <row r="323" spans="1:10" ht="15.75">
      <c r="A323" s="25"/>
      <c r="J323" s="68"/>
    </row>
    <row r="324" spans="1:10" ht="15.75">
      <c r="A324" s="25"/>
      <c r="J324" s="68"/>
    </row>
    <row r="325" spans="1:10" ht="15.75">
      <c r="A325" s="25"/>
      <c r="J325" s="68"/>
    </row>
    <row r="326" spans="1:10" ht="15.75">
      <c r="A326" s="25"/>
      <c r="J326" s="68"/>
    </row>
    <row r="327" spans="1:10" ht="15.75">
      <c r="A327" s="25"/>
      <c r="J327" s="68"/>
    </row>
    <row r="328" spans="1:10" ht="15.75">
      <c r="A328" s="25"/>
      <c r="J328" s="68"/>
    </row>
    <row r="329" spans="1:10" ht="15.75">
      <c r="A329" s="25"/>
      <c r="J329" s="68"/>
    </row>
    <row r="330" spans="1:10" ht="15.75">
      <c r="A330" s="25"/>
      <c r="J330" s="68"/>
    </row>
    <row r="331" spans="1:10" ht="15.75">
      <c r="A331" s="25"/>
      <c r="J331" s="68"/>
    </row>
    <row r="332" spans="1:10" ht="15.75">
      <c r="A332" s="25"/>
      <c r="J332" s="68"/>
    </row>
    <row r="333" spans="1:10" ht="15.75">
      <c r="A333" s="25"/>
      <c r="J333" s="68"/>
    </row>
    <row r="334" spans="1:10" ht="15.75">
      <c r="A334" s="25"/>
      <c r="J334" s="68"/>
    </row>
    <row r="335" spans="1:10" ht="15.75">
      <c r="A335" s="25"/>
      <c r="J335" s="68"/>
    </row>
    <row r="336" spans="1:10" ht="15.75">
      <c r="A336" s="25"/>
      <c r="J336" s="68"/>
    </row>
    <row r="337" spans="1:10" ht="15.75">
      <c r="A337" s="25"/>
      <c r="J337" s="68"/>
    </row>
    <row r="338" spans="1:10" ht="15.75">
      <c r="A338" s="25"/>
      <c r="J338" s="68"/>
    </row>
    <row r="339" spans="1:10" ht="15.75">
      <c r="A339" s="25"/>
      <c r="J339" s="68"/>
    </row>
    <row r="340" spans="1:10" ht="15.75">
      <c r="A340" s="25"/>
      <c r="J340" s="68"/>
    </row>
    <row r="341" spans="1:10" ht="15.75">
      <c r="A341" s="25"/>
      <c r="J341" s="68"/>
    </row>
    <row r="342" spans="1:10" ht="15.75">
      <c r="A342" s="25"/>
      <c r="J342" s="68"/>
    </row>
    <row r="343" spans="1:10" ht="15.75">
      <c r="A343" s="25"/>
      <c r="J343" s="68"/>
    </row>
    <row r="344" spans="1:10" ht="15.75">
      <c r="A344" s="25"/>
      <c r="J344" s="68"/>
    </row>
    <row r="345" spans="1:10" ht="15.75">
      <c r="A345" s="25"/>
      <c r="J345" s="68"/>
    </row>
    <row r="346" spans="1:10" ht="15.75">
      <c r="A346" s="25"/>
      <c r="J346" s="68"/>
    </row>
    <row r="347" spans="1:10" ht="15.75">
      <c r="A347" s="25"/>
      <c r="J347" s="68"/>
    </row>
    <row r="348" spans="1:10" ht="15.75">
      <c r="A348" s="25"/>
      <c r="J348" s="68"/>
    </row>
    <row r="349" spans="1:10" ht="15.75">
      <c r="A349" s="25"/>
      <c r="J349" s="68"/>
    </row>
    <row r="350" spans="1:10" ht="15.75">
      <c r="A350" s="25"/>
      <c r="J350" s="68"/>
    </row>
    <row r="351" spans="1:10" ht="15.75">
      <c r="A351" s="25"/>
      <c r="J351" s="68"/>
    </row>
    <row r="352" spans="1:10" ht="15.75">
      <c r="A352" s="25"/>
      <c r="J352" s="68"/>
    </row>
    <row r="353" spans="1:10" ht="15.75">
      <c r="A353" s="25"/>
      <c r="J353" s="68"/>
    </row>
    <row r="354" spans="1:10" ht="15.75">
      <c r="A354" s="25"/>
      <c r="J354" s="68"/>
    </row>
    <row r="355" spans="1:10" ht="15.75">
      <c r="A355" s="25"/>
      <c r="J355" s="68"/>
    </row>
    <row r="356" spans="1:10" ht="15.75">
      <c r="A356" s="25"/>
      <c r="J356" s="68"/>
    </row>
    <row r="357" spans="1:10" ht="15.75">
      <c r="A357" s="25"/>
      <c r="J357" s="68"/>
    </row>
    <row r="358" spans="1:10" ht="15.75">
      <c r="A358" s="25"/>
      <c r="J358" s="68"/>
    </row>
    <row r="359" spans="1:10" ht="15.75">
      <c r="A359" s="25"/>
      <c r="J359" s="68"/>
    </row>
    <row r="360" spans="1:10" ht="15.75">
      <c r="A360" s="25"/>
      <c r="J360" s="68"/>
    </row>
    <row r="361" spans="1:10" ht="15.75">
      <c r="A361" s="25"/>
      <c r="J361" s="68"/>
    </row>
    <row r="362" spans="1:10" ht="15.75">
      <c r="A362" s="25"/>
      <c r="J362" s="68"/>
    </row>
    <row r="363" spans="1:10" ht="15.75">
      <c r="A363" s="25"/>
      <c r="J363" s="68"/>
    </row>
    <row r="364" spans="1:10" ht="15.75">
      <c r="A364" s="25"/>
      <c r="J364" s="68"/>
    </row>
    <row r="365" spans="1:10" ht="15.75">
      <c r="A365" s="25"/>
      <c r="J365" s="68"/>
    </row>
    <row r="366" spans="1:10" ht="15.75">
      <c r="A366" s="25"/>
      <c r="J366" s="68"/>
    </row>
    <row r="367" spans="1:10" ht="15.75">
      <c r="A367" s="25"/>
      <c r="J367" s="68"/>
    </row>
    <row r="368" spans="1:10" ht="15.75">
      <c r="A368" s="25"/>
      <c r="J368" s="68"/>
    </row>
    <row r="369" spans="1:10" ht="15.75">
      <c r="A369" s="25"/>
      <c r="J369" s="68"/>
    </row>
    <row r="370" spans="1:10" ht="15.75">
      <c r="A370" s="25"/>
      <c r="J370" s="68"/>
    </row>
    <row r="371" spans="1:10" ht="15.75">
      <c r="A371" s="25"/>
      <c r="J371" s="68"/>
    </row>
    <row r="372" spans="1:10" ht="15.75">
      <c r="A372" s="25"/>
      <c r="J372" s="68"/>
    </row>
    <row r="373" spans="1:10" ht="15.75">
      <c r="A373" s="25"/>
      <c r="J373" s="68"/>
    </row>
    <row r="374" spans="1:10" ht="15.75">
      <c r="A374" s="25"/>
      <c r="J374" s="68"/>
    </row>
    <row r="375" spans="1:10" ht="15.75">
      <c r="A375" s="25"/>
      <c r="J375" s="68"/>
    </row>
    <row r="376" spans="1:10" ht="15.75">
      <c r="A376" s="25"/>
      <c r="J376" s="68"/>
    </row>
    <row r="377" spans="1:10" ht="15.75">
      <c r="A377" s="25"/>
      <c r="J377" s="68"/>
    </row>
    <row r="378" spans="1:10" ht="15.75">
      <c r="A378" s="25"/>
      <c r="J378" s="68"/>
    </row>
    <row r="379" spans="1:10" ht="15.75">
      <c r="A379" s="25"/>
      <c r="J379" s="68"/>
    </row>
    <row r="380" spans="1:10" ht="15.75">
      <c r="A380" s="25"/>
      <c r="J380" s="68"/>
    </row>
    <row r="381" spans="1:10" ht="15.75">
      <c r="A381" s="25"/>
      <c r="J381" s="68"/>
    </row>
    <row r="382" spans="1:10" ht="15.75">
      <c r="A382" s="25"/>
      <c r="J382" s="68"/>
    </row>
    <row r="383" spans="1:10" ht="15.75">
      <c r="A383" s="25"/>
      <c r="J383" s="68"/>
    </row>
    <row r="384" spans="1:10" ht="15.75">
      <c r="A384" s="25"/>
      <c r="J384" s="68"/>
    </row>
    <row r="385" spans="1:10" ht="15.75">
      <c r="A385" s="25"/>
      <c r="J385" s="68"/>
    </row>
    <row r="386" spans="1:10" ht="15.75">
      <c r="A386" s="25"/>
      <c r="J386" s="68"/>
    </row>
    <row r="387" spans="1:10" ht="15.75">
      <c r="A387" s="25"/>
      <c r="J387" s="68"/>
    </row>
    <row r="388" spans="1:10" ht="15.75">
      <c r="A388" s="25"/>
      <c r="J388" s="68"/>
    </row>
    <row r="389" spans="1:10" ht="15.75">
      <c r="A389" s="25"/>
      <c r="J389" s="68"/>
    </row>
    <row r="390" spans="1:10" ht="15.75">
      <c r="A390" s="25"/>
      <c r="J390" s="68"/>
    </row>
    <row r="391" spans="1:10" ht="15.75">
      <c r="A391" s="25"/>
      <c r="J391" s="68"/>
    </row>
    <row r="392" spans="1:10" ht="15.75">
      <c r="A392" s="25"/>
      <c r="J392" s="68"/>
    </row>
    <row r="393" spans="1:10" ht="15.75">
      <c r="A393" s="25"/>
      <c r="J393" s="68"/>
    </row>
    <row r="394" spans="1:10" ht="15.75">
      <c r="A394" s="25"/>
      <c r="J394" s="68"/>
    </row>
    <row r="395" spans="1:10" ht="15.75">
      <c r="A395" s="25"/>
      <c r="J395" s="68"/>
    </row>
    <row r="396" spans="1:10" ht="15.75">
      <c r="A396" s="25"/>
      <c r="J396" s="68"/>
    </row>
    <row r="397" spans="1:10" ht="15.75">
      <c r="A397" s="25"/>
      <c r="J397" s="68"/>
    </row>
    <row r="398" spans="1:10" ht="15.75">
      <c r="A398" s="25"/>
      <c r="J398" s="68"/>
    </row>
    <row r="399" spans="1:10" ht="15.75">
      <c r="A399" s="25"/>
      <c r="J399" s="68"/>
    </row>
    <row r="400" spans="1:10" ht="15.75">
      <c r="A400" s="25"/>
      <c r="J400" s="68"/>
    </row>
    <row r="401" spans="1:10" ht="15.75">
      <c r="A401" s="25"/>
      <c r="J401" s="68"/>
    </row>
    <row r="402" spans="1:10" ht="15.75">
      <c r="A402" s="25"/>
      <c r="J402" s="68"/>
    </row>
    <row r="403" spans="1:10" ht="15.75">
      <c r="A403" s="25"/>
      <c r="J403" s="68"/>
    </row>
    <row r="404" spans="1:10" ht="15.75">
      <c r="A404" s="25"/>
      <c r="J404" s="68"/>
    </row>
    <row r="405" spans="1:10" ht="15.75">
      <c r="A405" s="25"/>
      <c r="J405" s="68"/>
    </row>
    <row r="406" spans="1:10" ht="15.75">
      <c r="A406" s="25"/>
      <c r="J406" s="68"/>
    </row>
    <row r="407" spans="1:10" ht="15.75">
      <c r="A407" s="25"/>
      <c r="J407" s="68"/>
    </row>
    <row r="408" spans="1:10" ht="15.75">
      <c r="A408" s="25"/>
      <c r="J408" s="68"/>
    </row>
    <row r="409" spans="1:10" ht="15.75">
      <c r="A409" s="25"/>
      <c r="J409" s="68"/>
    </row>
    <row r="410" spans="1:10" ht="15.75">
      <c r="A410" s="25"/>
      <c r="J410" s="68"/>
    </row>
    <row r="411" spans="1:10" ht="15.75">
      <c r="A411" s="25"/>
      <c r="J411" s="68"/>
    </row>
    <row r="412" spans="1:10" ht="15.75">
      <c r="A412" s="25"/>
      <c r="J412" s="68"/>
    </row>
    <row r="413" spans="1:10" ht="15.75">
      <c r="A413" s="25"/>
      <c r="J413" s="68"/>
    </row>
    <row r="414" spans="1:10" ht="15.75">
      <c r="A414" s="25"/>
      <c r="J414" s="68"/>
    </row>
    <row r="415" spans="1:10" ht="15.75">
      <c r="A415" s="25"/>
      <c r="J415" s="68"/>
    </row>
    <row r="416" spans="1:10" ht="15.75">
      <c r="A416" s="25"/>
      <c r="J416" s="68"/>
    </row>
    <row r="417" spans="1:10" ht="15.75">
      <c r="A417" s="25"/>
      <c r="J417" s="68"/>
    </row>
    <row r="418" spans="1:10" ht="15.75">
      <c r="A418" s="25"/>
      <c r="J418" s="68"/>
    </row>
    <row r="419" spans="1:10" ht="15.75">
      <c r="A419" s="25"/>
      <c r="J419" s="68"/>
    </row>
    <row r="420" spans="1:10" ht="15.75">
      <c r="A420" s="25"/>
      <c r="J420" s="68"/>
    </row>
    <row r="421" spans="1:10" ht="15.75">
      <c r="A421" s="25"/>
      <c r="J421" s="68"/>
    </row>
    <row r="422" spans="1:10" ht="15.75">
      <c r="A422" s="25"/>
      <c r="J422" s="68"/>
    </row>
    <row r="423" spans="1:10" ht="15.75">
      <c r="A423" s="25"/>
      <c r="J423" s="68"/>
    </row>
    <row r="424" spans="1:10" ht="15.75">
      <c r="A424" s="25"/>
      <c r="J424" s="68"/>
    </row>
    <row r="425" spans="1:10" ht="15.75">
      <c r="A425" s="25"/>
      <c r="J425" s="68"/>
    </row>
    <row r="426" spans="1:10" ht="15.75">
      <c r="A426" s="25"/>
      <c r="J426" s="68"/>
    </row>
    <row r="427" spans="1:10" ht="15.75">
      <c r="A427" s="25"/>
      <c r="J427" s="68"/>
    </row>
    <row r="428" spans="1:10" ht="15.75">
      <c r="A428" s="25"/>
      <c r="J428" s="68"/>
    </row>
    <row r="429" spans="1:10" ht="15.75">
      <c r="A429" s="25"/>
      <c r="J429" s="68"/>
    </row>
    <row r="430" spans="1:10" ht="15.75">
      <c r="A430" s="25"/>
      <c r="J430" s="68"/>
    </row>
    <row r="431" spans="1:10" ht="15.75">
      <c r="A431" s="25"/>
      <c r="J431" s="68"/>
    </row>
    <row r="432" spans="1:10" ht="15.75">
      <c r="A432" s="25"/>
      <c r="J432" s="68"/>
    </row>
    <row r="433" spans="1:10" ht="15.75">
      <c r="A433" s="25"/>
      <c r="J433" s="68"/>
    </row>
    <row r="434" spans="1:10" ht="15.75">
      <c r="A434" s="25"/>
      <c r="J434" s="68"/>
    </row>
    <row r="435" spans="1:10" ht="15.75">
      <c r="A435" s="25"/>
      <c r="J435" s="68"/>
    </row>
    <row r="436" spans="1:10" ht="15.75">
      <c r="A436" s="25"/>
      <c r="J436" s="68"/>
    </row>
    <row r="437" spans="1:10" ht="15.75">
      <c r="A437" s="25"/>
      <c r="J437" s="68"/>
    </row>
    <row r="438" spans="1:10" ht="15.75">
      <c r="A438" s="25"/>
      <c r="J438" s="68"/>
    </row>
    <row r="439" spans="1:10" ht="15.75">
      <c r="A439" s="25"/>
      <c r="J439" s="68"/>
    </row>
    <row r="440" spans="1:10" ht="15.75">
      <c r="A440" s="25"/>
      <c r="J440" s="68"/>
    </row>
    <row r="441" spans="1:10" ht="15.75">
      <c r="A441" s="25"/>
      <c r="J441" s="68"/>
    </row>
    <row r="442" spans="1:10" ht="15.75">
      <c r="A442" s="25"/>
      <c r="J442" s="68"/>
    </row>
    <row r="443" spans="1:10" ht="15.75">
      <c r="A443" s="25"/>
      <c r="J443" s="68"/>
    </row>
    <row r="444" spans="1:10" ht="15.75">
      <c r="A444" s="25"/>
      <c r="J444" s="68"/>
    </row>
    <row r="445" spans="1:10" ht="15.75">
      <c r="A445" s="25"/>
      <c r="J445" s="68"/>
    </row>
    <row r="446" spans="1:10" ht="15.75">
      <c r="A446" s="25"/>
      <c r="J446" s="68"/>
    </row>
    <row r="447" spans="1:10" ht="15.75">
      <c r="A447" s="25"/>
      <c r="J447" s="68"/>
    </row>
    <row r="448" spans="1:10" ht="15.75">
      <c r="A448" s="25"/>
      <c r="J448" s="68"/>
    </row>
    <row r="449" spans="1:10" ht="15.75">
      <c r="A449" s="25"/>
      <c r="J449" s="68"/>
    </row>
    <row r="450" spans="1:10" ht="15.75">
      <c r="A450" s="25"/>
      <c r="J450" s="68"/>
    </row>
    <row r="451" spans="1:10" ht="15.75">
      <c r="A451" s="25"/>
      <c r="J451" s="68"/>
    </row>
    <row r="452" spans="1:10" ht="15.75">
      <c r="A452" s="25"/>
      <c r="J452" s="68"/>
    </row>
    <row r="453" spans="1:10" ht="15.75">
      <c r="A453" s="25"/>
      <c r="J453" s="68"/>
    </row>
    <row r="454" spans="1:10" ht="15.75">
      <c r="A454" s="25"/>
      <c r="J454" s="68"/>
    </row>
    <row r="455" spans="1:10" ht="15.75">
      <c r="A455" s="25"/>
      <c r="J455" s="68"/>
    </row>
    <row r="456" spans="1:10" ht="15.75">
      <c r="A456" s="25"/>
      <c r="J456" s="68"/>
    </row>
    <row r="457" spans="1:10" ht="15.75">
      <c r="A457" s="25"/>
      <c r="J457" s="68"/>
    </row>
    <row r="458" spans="1:10" ht="15.75">
      <c r="A458" s="25"/>
      <c r="J458" s="68"/>
    </row>
    <row r="459" spans="1:10" ht="15.75">
      <c r="A459" s="25"/>
      <c r="J459" s="68"/>
    </row>
    <row r="460" spans="1:10" ht="15.75">
      <c r="A460" s="25"/>
      <c r="J460" s="68"/>
    </row>
    <row r="461" spans="1:10" ht="15.75">
      <c r="A461" s="25"/>
      <c r="J461" s="68"/>
    </row>
    <row r="462" spans="1:10" ht="15.75">
      <c r="A462" s="25"/>
      <c r="J462" s="68"/>
    </row>
    <row r="463" spans="1:10" ht="15.75">
      <c r="A463" s="25"/>
      <c r="J463" s="68"/>
    </row>
    <row r="464" spans="1:10" ht="15.75">
      <c r="A464" s="25"/>
      <c r="J464" s="68"/>
    </row>
    <row r="465" spans="1:10" ht="15.75">
      <c r="A465" s="25"/>
      <c r="J465" s="68"/>
    </row>
    <row r="466" spans="1:10" ht="15.75">
      <c r="A466" s="25"/>
      <c r="J466" s="68"/>
    </row>
    <row r="467" spans="1:10" ht="15.75">
      <c r="A467" s="25"/>
      <c r="J467" s="68"/>
    </row>
    <row r="468" spans="1:10" ht="15.75">
      <c r="A468" s="25"/>
      <c r="J468" s="68"/>
    </row>
    <row r="469" spans="1:10" ht="15.75">
      <c r="A469" s="25"/>
      <c r="J469" s="68"/>
    </row>
    <row r="470" spans="1:10" ht="15.75">
      <c r="A470" s="25"/>
      <c r="J470" s="68"/>
    </row>
    <row r="471" spans="1:10" ht="15.75">
      <c r="A471" s="25"/>
      <c r="J471" s="68"/>
    </row>
    <row r="472" spans="1:10" ht="15.75">
      <c r="A472" s="25"/>
      <c r="J472" s="68"/>
    </row>
    <row r="473" spans="1:10" ht="15.75">
      <c r="A473" s="25"/>
      <c r="J473" s="68"/>
    </row>
    <row r="474" spans="1:10" ht="15.75">
      <c r="A474" s="25"/>
      <c r="J474" s="68"/>
    </row>
    <row r="475" spans="1:10" ht="15.75">
      <c r="A475" s="25"/>
      <c r="J475" s="68"/>
    </row>
    <row r="476" spans="1:10" ht="15.75">
      <c r="A476" s="25"/>
      <c r="J476" s="68"/>
    </row>
    <row r="477" spans="1:10" ht="15.75">
      <c r="A477" s="25"/>
      <c r="J477" s="68"/>
    </row>
    <row r="478" spans="1:10" ht="15.75">
      <c r="A478" s="25"/>
      <c r="J478" s="68"/>
    </row>
    <row r="479" spans="1:10" ht="15.75">
      <c r="A479" s="25"/>
      <c r="J479" s="68"/>
    </row>
    <row r="480" spans="1:10" ht="15.75">
      <c r="A480" s="25"/>
      <c r="J480" s="68"/>
    </row>
    <row r="481" spans="1:10" ht="15.75">
      <c r="A481" s="25"/>
      <c r="J481" s="68"/>
    </row>
    <row r="482" spans="1:10" ht="15.75">
      <c r="A482" s="25"/>
      <c r="J482" s="68"/>
    </row>
    <row r="483" spans="1:10" ht="15.75">
      <c r="A483" s="25"/>
      <c r="J483" s="68"/>
    </row>
    <row r="484" spans="1:10" ht="15.75">
      <c r="A484" s="25"/>
      <c r="J484" s="68"/>
    </row>
    <row r="485" spans="1:10" ht="15.75">
      <c r="A485" s="25"/>
      <c r="J485" s="68"/>
    </row>
    <row r="486" spans="1:10" ht="15.75">
      <c r="A486" s="25"/>
      <c r="J486" s="68"/>
    </row>
    <row r="487" spans="1:10" ht="15.75">
      <c r="A487" s="25"/>
      <c r="J487" s="68"/>
    </row>
    <row r="488" spans="1:10" ht="15.75">
      <c r="A488" s="25"/>
      <c r="J488" s="68"/>
    </row>
    <row r="489" spans="1:10" ht="15.75">
      <c r="A489" s="25"/>
      <c r="J489" s="68"/>
    </row>
    <row r="490" spans="1:10" ht="15.75">
      <c r="A490" s="25"/>
      <c r="J490" s="68"/>
    </row>
    <row r="491" spans="1:10" ht="15.75">
      <c r="A491" s="25"/>
      <c r="J491" s="68"/>
    </row>
    <row r="492" spans="1:10" ht="15.75">
      <c r="A492" s="25"/>
      <c r="J492" s="68"/>
    </row>
    <row r="493" spans="1:10" ht="15.75">
      <c r="A493" s="25"/>
      <c r="J493" s="68"/>
    </row>
    <row r="494" spans="1:10" ht="15.75">
      <c r="A494" s="25"/>
      <c r="J494" s="68"/>
    </row>
    <row r="495" spans="1:10" ht="15.75">
      <c r="A495" s="25"/>
      <c r="J495" s="68"/>
    </row>
    <row r="496" spans="1:10" ht="15.75">
      <c r="A496" s="25"/>
      <c r="J496" s="68"/>
    </row>
    <row r="497" spans="1:10" ht="15.75">
      <c r="A497" s="25"/>
      <c r="J497" s="68"/>
    </row>
    <row r="498" spans="1:10" ht="15.75">
      <c r="A498" s="25"/>
      <c r="J498" s="68"/>
    </row>
    <row r="499" spans="1:10" ht="15.75">
      <c r="A499" s="25"/>
      <c r="J499" s="68"/>
    </row>
    <row r="500" spans="1:10" ht="15.75">
      <c r="A500" s="25"/>
      <c r="J500" s="68"/>
    </row>
    <row r="501" spans="1:10" ht="15.75">
      <c r="A501" s="25"/>
      <c r="J501" s="68"/>
    </row>
    <row r="502" spans="1:10" ht="15.75">
      <c r="A502" s="25"/>
      <c r="J502" s="68"/>
    </row>
    <row r="503" spans="1:10" ht="15.75">
      <c r="A503" s="25"/>
      <c r="J503" s="68"/>
    </row>
    <row r="504" spans="1:10" ht="15.75">
      <c r="A504" s="25"/>
      <c r="J504" s="68"/>
    </row>
    <row r="505" spans="1:10" ht="15.75">
      <c r="A505" s="25"/>
      <c r="J505" s="68"/>
    </row>
    <row r="506" spans="1:10" ht="15.75">
      <c r="A506" s="25"/>
      <c r="J506" s="68"/>
    </row>
    <row r="507" spans="1:10" ht="15.75">
      <c r="A507" s="25"/>
      <c r="J507" s="68"/>
    </row>
    <row r="508" spans="1:10" ht="15.75">
      <c r="A508" s="25"/>
      <c r="J508" s="68"/>
    </row>
    <row r="509" spans="1:10" ht="15.75">
      <c r="A509" s="25"/>
      <c r="J509" s="68"/>
    </row>
    <row r="510" spans="1:10" ht="15.75">
      <c r="A510" s="25"/>
      <c r="J510" s="68"/>
    </row>
    <row r="511" spans="1:10" ht="15.75">
      <c r="A511" s="25"/>
      <c r="J511" s="68"/>
    </row>
    <row r="512" spans="1:10" ht="15.75">
      <c r="A512" s="25"/>
      <c r="J512" s="68"/>
    </row>
    <row r="513" spans="1:10" ht="15.75">
      <c r="A513" s="25"/>
      <c r="J513" s="68"/>
    </row>
    <row r="514" spans="1:10" ht="15.75">
      <c r="A514" s="25"/>
      <c r="J514" s="68"/>
    </row>
    <row r="515" spans="1:10" ht="15.75">
      <c r="A515" s="25"/>
      <c r="J515" s="68"/>
    </row>
    <row r="516" spans="1:10" ht="15.75">
      <c r="A516" s="25"/>
      <c r="J516" s="68"/>
    </row>
    <row r="517" spans="1:10" ht="15.75">
      <c r="A517" s="25"/>
      <c r="J517" s="68"/>
    </row>
    <row r="518" spans="1:10" ht="15.75">
      <c r="A518" s="25"/>
      <c r="J518" s="68"/>
    </row>
    <row r="519" spans="1:10" ht="15.75">
      <c r="A519" s="25"/>
      <c r="J519" s="68"/>
    </row>
    <row r="520" spans="1:10" ht="15.75">
      <c r="A520" s="25"/>
      <c r="J520" s="68"/>
    </row>
    <row r="521" spans="1:10" ht="15.75">
      <c r="A521" s="25"/>
      <c r="J521" s="68"/>
    </row>
    <row r="522" spans="1:10" ht="15.75">
      <c r="A522" s="25"/>
      <c r="J522" s="68"/>
    </row>
    <row r="523" spans="1:10" ht="15.75">
      <c r="A523" s="25"/>
      <c r="J523" s="68"/>
    </row>
    <row r="524" spans="1:10" ht="15.75">
      <c r="A524" s="25"/>
      <c r="J524" s="68"/>
    </row>
    <row r="525" spans="1:10" ht="15.75">
      <c r="A525" s="25"/>
      <c r="J525" s="68"/>
    </row>
    <row r="526" spans="1:10" ht="15.75">
      <c r="A526" s="25"/>
      <c r="J526" s="68"/>
    </row>
    <row r="527" spans="1:10" ht="15.75">
      <c r="A527" s="25"/>
      <c r="J527" s="68"/>
    </row>
    <row r="528" spans="1:10" ht="15.75">
      <c r="A528" s="25"/>
      <c r="J528" s="68"/>
    </row>
    <row r="529" spans="1:10" ht="15.75">
      <c r="A529" s="25"/>
      <c r="J529" s="68"/>
    </row>
    <row r="530" spans="1:10" ht="15.75">
      <c r="A530" s="25"/>
      <c r="J530" s="68"/>
    </row>
    <row r="531" spans="1:10" ht="15.75">
      <c r="A531" s="25"/>
      <c r="J531" s="68"/>
    </row>
    <row r="532" spans="1:10" ht="15.75">
      <c r="A532" s="25"/>
      <c r="J532" s="68"/>
    </row>
    <row r="533" spans="1:10" ht="15.75">
      <c r="A533" s="25"/>
      <c r="J533" s="68"/>
    </row>
    <row r="534" spans="1:10" ht="15.75">
      <c r="A534" s="25"/>
      <c r="J534" s="68"/>
    </row>
    <row r="535" spans="1:10" ht="15.75">
      <c r="A535" s="25"/>
      <c r="J535" s="68"/>
    </row>
    <row r="536" spans="1:10" ht="15.75">
      <c r="A536" s="25"/>
      <c r="J536" s="68"/>
    </row>
    <row r="537" spans="1:10" ht="15.75">
      <c r="A537" s="25"/>
      <c r="J537" s="68"/>
    </row>
    <row r="538" spans="1:10" ht="15.75">
      <c r="A538" s="25"/>
      <c r="J538" s="68"/>
    </row>
    <row r="539" spans="1:10" ht="15.75">
      <c r="A539" s="25"/>
      <c r="J539" s="68"/>
    </row>
    <row r="540" spans="1:10" ht="15.75">
      <c r="A540" s="25"/>
      <c r="J540" s="68"/>
    </row>
    <row r="541" spans="1:10" ht="15.75">
      <c r="A541" s="25"/>
      <c r="J541" s="68"/>
    </row>
    <row r="542" spans="1:10" ht="15.75">
      <c r="A542" s="25"/>
      <c r="J542" s="68"/>
    </row>
    <row r="543" spans="1:10" ht="15.75">
      <c r="A543" s="25"/>
      <c r="J543" s="68"/>
    </row>
    <row r="544" spans="1:10" ht="15.75">
      <c r="A544" s="25"/>
      <c r="J544" s="68"/>
    </row>
    <row r="545" spans="1:10" ht="15.75">
      <c r="A545" s="25"/>
      <c r="J545" s="68"/>
    </row>
    <row r="546" spans="1:10" ht="15.75">
      <c r="A546" s="25"/>
      <c r="J546" s="68"/>
    </row>
    <row r="547" spans="1:10" ht="15.75">
      <c r="A547" s="25"/>
      <c r="J547" s="68"/>
    </row>
    <row r="548" spans="1:10" ht="15.75">
      <c r="A548" s="25"/>
      <c r="J548" s="68"/>
    </row>
    <row r="549" spans="1:10" ht="15.75">
      <c r="A549" s="25"/>
      <c r="J549" s="68"/>
    </row>
    <row r="550" spans="1:10" ht="15.75">
      <c r="A550" s="25"/>
      <c r="J550" s="68"/>
    </row>
    <row r="551" spans="1:10" ht="15.75">
      <c r="A551" s="25"/>
      <c r="J551" s="68"/>
    </row>
    <row r="552" spans="1:10" ht="15.75">
      <c r="A552" s="25"/>
      <c r="J552" s="68"/>
    </row>
    <row r="553" spans="1:10" ht="15.75">
      <c r="A553" s="25"/>
      <c r="J553" s="68"/>
    </row>
    <row r="554" spans="1:10" ht="15.75">
      <c r="A554" s="25"/>
      <c r="J554" s="68"/>
    </row>
    <row r="555" spans="1:10" ht="15.75">
      <c r="A555" s="25"/>
      <c r="J555" s="68"/>
    </row>
    <row r="556" spans="1:10" ht="15.75">
      <c r="A556" s="25"/>
      <c r="J556" s="68"/>
    </row>
    <row r="557" spans="1:10" ht="15.75">
      <c r="A557" s="25"/>
      <c r="J557" s="68"/>
    </row>
    <row r="558" spans="1:10" ht="15.75">
      <c r="A558" s="25"/>
      <c r="J558" s="68"/>
    </row>
    <row r="559" spans="1:10" ht="15.75">
      <c r="A559" s="25"/>
      <c r="J559" s="68"/>
    </row>
    <row r="560" spans="1:10" ht="15.75">
      <c r="A560" s="25"/>
      <c r="J560" s="68"/>
    </row>
    <row r="561" spans="1:10" ht="15.75">
      <c r="A561" s="25"/>
      <c r="J561" s="68"/>
    </row>
    <row r="562" spans="1:10" ht="15.75">
      <c r="A562" s="25"/>
      <c r="J562" s="68"/>
    </row>
    <row r="563" spans="1:10" ht="15.75">
      <c r="A563" s="25"/>
      <c r="J563" s="68"/>
    </row>
    <row r="564" spans="1:10" ht="15.75">
      <c r="A564" s="25"/>
      <c r="J564" s="68"/>
    </row>
    <row r="565" spans="1:10" ht="15.75">
      <c r="A565" s="25"/>
      <c r="J565" s="68"/>
    </row>
    <row r="566" spans="1:10" ht="15.75">
      <c r="A566" s="25"/>
      <c r="J566" s="68"/>
    </row>
    <row r="567" spans="1:10" ht="15.75">
      <c r="A567" s="25"/>
      <c r="J567" s="68"/>
    </row>
    <row r="568" spans="1:10" ht="15.75">
      <c r="A568" s="25"/>
      <c r="J568" s="68"/>
    </row>
    <row r="569" spans="1:10" ht="15.75">
      <c r="A569" s="25"/>
      <c r="J569" s="68"/>
    </row>
    <row r="570" spans="1:10" ht="15.75">
      <c r="A570" s="25"/>
      <c r="J570" s="68"/>
    </row>
    <row r="571" spans="1:10" ht="15.75">
      <c r="A571" s="25"/>
      <c r="J571" s="68"/>
    </row>
    <row r="572" spans="1:10" ht="15.75">
      <c r="A572" s="25"/>
      <c r="J572" s="68"/>
    </row>
    <row r="573" spans="1:10" ht="15.75">
      <c r="A573" s="25"/>
      <c r="J573" s="68"/>
    </row>
    <row r="574" spans="1:10" ht="15.75">
      <c r="A574" s="25"/>
      <c r="J574" s="68"/>
    </row>
    <row r="575" spans="1:10" ht="15.75">
      <c r="A575" s="25"/>
      <c r="J575" s="68"/>
    </row>
    <row r="576" spans="1:10" ht="15.75">
      <c r="A576" s="25"/>
      <c r="J576" s="68"/>
    </row>
    <row r="577" spans="1:10" ht="15.75">
      <c r="A577" s="25"/>
      <c r="J577" s="68"/>
    </row>
    <row r="578" spans="1:10" ht="15.75">
      <c r="A578" s="25"/>
      <c r="J578" s="68"/>
    </row>
    <row r="579" spans="1:10" ht="15.75">
      <c r="A579" s="25"/>
      <c r="J579" s="68"/>
    </row>
    <row r="580" spans="1:10" ht="15.75">
      <c r="A580" s="25"/>
      <c r="J580" s="68"/>
    </row>
    <row r="581" spans="1:10" ht="15.75">
      <c r="A581" s="25"/>
      <c r="J581" s="68"/>
    </row>
    <row r="582" spans="1:10" ht="15.75">
      <c r="A582" s="25"/>
      <c r="J582" s="68"/>
    </row>
    <row r="583" spans="1:10" ht="15.75">
      <c r="A583" s="25"/>
      <c r="J583" s="68"/>
    </row>
    <row r="584" spans="1:10" ht="15.75">
      <c r="A584" s="25"/>
      <c r="J584" s="68"/>
    </row>
    <row r="585" spans="1:10" ht="15.75">
      <c r="A585" s="25"/>
      <c r="J585" s="68"/>
    </row>
    <row r="586" spans="1:10" ht="15.75">
      <c r="A586" s="25"/>
      <c r="J586" s="68"/>
    </row>
    <row r="587" spans="1:10" ht="15.75">
      <c r="A587" s="25"/>
      <c r="J587" s="68"/>
    </row>
    <row r="588" spans="1:10" ht="15.75">
      <c r="A588" s="25"/>
      <c r="J588" s="68"/>
    </row>
    <row r="589" spans="1:10" ht="15.75">
      <c r="A589" s="25"/>
      <c r="J589" s="68"/>
    </row>
    <row r="590" spans="1:10" ht="15.75">
      <c r="A590" s="25"/>
      <c r="J590" s="68"/>
    </row>
    <row r="591" spans="1:10" ht="15.75">
      <c r="A591" s="25"/>
      <c r="J591" s="68"/>
    </row>
    <row r="592" spans="1:10" ht="15.75">
      <c r="A592" s="25"/>
      <c r="J592" s="68"/>
    </row>
    <row r="593" spans="1:10" ht="15.75">
      <c r="A593" s="25"/>
      <c r="J593" s="68"/>
    </row>
    <row r="594" spans="1:10" ht="15.75">
      <c r="A594" s="25"/>
      <c r="J594" s="68"/>
    </row>
    <row r="595" spans="1:10" ht="15.75">
      <c r="A595" s="25"/>
      <c r="J595" s="68"/>
    </row>
    <row r="596" spans="1:10" ht="15.75">
      <c r="A596" s="25"/>
      <c r="J596" s="68"/>
    </row>
    <row r="597" spans="1:10" ht="15.75">
      <c r="A597" s="25"/>
      <c r="J597" s="68"/>
    </row>
    <row r="598" spans="1:10" ht="15.75">
      <c r="A598" s="25"/>
      <c r="J598" s="68"/>
    </row>
    <row r="599" spans="1:10" ht="15.75">
      <c r="A599" s="25"/>
      <c r="J599" s="68"/>
    </row>
    <row r="600" spans="1:10" ht="15.75">
      <c r="A600" s="25"/>
      <c r="J600" s="68"/>
    </row>
    <row r="601" spans="1:10" ht="15.75">
      <c r="A601" s="25"/>
      <c r="J601" s="68"/>
    </row>
    <row r="602" spans="1:10" ht="15.75">
      <c r="A602" s="25"/>
      <c r="J602" s="68"/>
    </row>
    <row r="603" spans="1:10" ht="15.75">
      <c r="A603" s="25"/>
      <c r="J603" s="68"/>
    </row>
    <row r="604" spans="1:10" ht="15.75">
      <c r="A604" s="25"/>
      <c r="J604" s="68"/>
    </row>
    <row r="605" spans="1:10" ht="15.75">
      <c r="A605" s="25"/>
      <c r="J605" s="68"/>
    </row>
    <row r="606" spans="1:10" ht="15.75">
      <c r="A606" s="25"/>
      <c r="J606" s="68"/>
    </row>
    <row r="607" spans="1:10" ht="15.75">
      <c r="A607" s="25"/>
      <c r="J607" s="68"/>
    </row>
    <row r="608" spans="1:10" ht="15.75">
      <c r="A608" s="25"/>
      <c r="J608" s="68"/>
    </row>
    <row r="609" spans="1:10" ht="15.75">
      <c r="A609" s="25"/>
      <c r="J609" s="68"/>
    </row>
    <row r="610" spans="1:10" ht="15.75">
      <c r="A610" s="25"/>
      <c r="J610" s="68"/>
    </row>
    <row r="611" spans="1:10" ht="15.75">
      <c r="A611" s="25"/>
      <c r="J611" s="68"/>
    </row>
    <row r="612" spans="1:10" ht="15.75">
      <c r="A612" s="25"/>
      <c r="J612" s="68"/>
    </row>
    <row r="613" spans="1:10" ht="15.75">
      <c r="A613" s="25"/>
      <c r="J613" s="68"/>
    </row>
    <row r="614" spans="1:10" ht="15.75">
      <c r="A614" s="25"/>
      <c r="J614" s="68"/>
    </row>
    <row r="615" spans="1:10" ht="15.75">
      <c r="A615" s="25"/>
      <c r="J615" s="68"/>
    </row>
    <row r="616" spans="1:10" ht="15.75">
      <c r="A616" s="25"/>
      <c r="J616" s="68"/>
    </row>
    <row r="617" spans="1:10" ht="15.75">
      <c r="A617" s="25"/>
      <c r="J617" s="68"/>
    </row>
    <row r="618" spans="1:10" ht="15.75">
      <c r="A618" s="25"/>
      <c r="J618" s="68"/>
    </row>
    <row r="619" spans="1:10" ht="15.75">
      <c r="A619" s="25"/>
      <c r="J619" s="68"/>
    </row>
    <row r="620" spans="1:10" ht="15.75">
      <c r="A620" s="25"/>
      <c r="J620" s="68"/>
    </row>
    <row r="621" spans="1:10" ht="15.75">
      <c r="A621" s="25"/>
      <c r="J621" s="68"/>
    </row>
    <row r="622" spans="1:10" ht="15.75">
      <c r="A622" s="25"/>
      <c r="J622" s="68"/>
    </row>
    <row r="623" spans="1:10" ht="15.75">
      <c r="A623" s="25"/>
      <c r="J623" s="68"/>
    </row>
    <row r="624" spans="1:10" ht="15.75">
      <c r="A624" s="25"/>
      <c r="J624" s="68"/>
    </row>
    <row r="625" spans="1:10" ht="15.75">
      <c r="A625" s="25"/>
      <c r="J625" s="68"/>
    </row>
    <row r="626" spans="1:10" ht="15.75">
      <c r="A626" s="25"/>
      <c r="J626" s="68"/>
    </row>
    <row r="627" spans="1:10" ht="15.75">
      <c r="A627" s="25"/>
      <c r="J627" s="68"/>
    </row>
    <row r="628" spans="1:10" ht="15.75">
      <c r="A628" s="25"/>
      <c r="J628" s="68"/>
    </row>
    <row r="629" spans="1:10" ht="15.75">
      <c r="A629" s="25"/>
      <c r="J629" s="68"/>
    </row>
    <row r="630" spans="1:10" ht="15.75">
      <c r="A630" s="25"/>
      <c r="J630" s="68"/>
    </row>
    <row r="631" spans="1:10" ht="15.75">
      <c r="A631" s="25"/>
      <c r="J631" s="68"/>
    </row>
    <row r="632" spans="1:10" ht="15.75">
      <c r="A632" s="25"/>
      <c r="J632" s="68"/>
    </row>
    <row r="633" spans="1:10" ht="15.75">
      <c r="A633" s="25"/>
      <c r="J633" s="68"/>
    </row>
    <row r="634" spans="1:10" ht="15.75">
      <c r="A634" s="25"/>
      <c r="J634" s="68"/>
    </row>
    <row r="635" spans="1:10" ht="15.75">
      <c r="A635" s="25"/>
      <c r="J635" s="68"/>
    </row>
    <row r="636" spans="1:10" ht="15.75">
      <c r="A636" s="25"/>
      <c r="J636" s="68"/>
    </row>
    <row r="637" spans="1:10" ht="15.75">
      <c r="A637" s="25"/>
      <c r="J637" s="68"/>
    </row>
    <row r="638" spans="1:10" ht="15.75">
      <c r="A638" s="25"/>
      <c r="J638" s="68"/>
    </row>
    <row r="639" spans="1:10" ht="15.75">
      <c r="A639" s="25"/>
      <c r="J639" s="68"/>
    </row>
    <row r="640" spans="1:10" ht="15.75">
      <c r="A640" s="25"/>
      <c r="J640" s="68"/>
    </row>
    <row r="641" spans="1:10" ht="15.75">
      <c r="A641" s="25"/>
      <c r="J641" s="68"/>
    </row>
    <row r="642" spans="1:10" ht="15.75">
      <c r="A642" s="25"/>
      <c r="J642" s="68"/>
    </row>
    <row r="643" spans="1:10" ht="15.75">
      <c r="A643" s="25"/>
      <c r="J643" s="68"/>
    </row>
    <row r="644" spans="1:10" ht="15.75">
      <c r="A644" s="25"/>
      <c r="J644" s="68"/>
    </row>
    <row r="645" spans="1:10" ht="15.75">
      <c r="A645" s="25"/>
      <c r="J645" s="68"/>
    </row>
    <row r="646" spans="1:10" ht="15.75">
      <c r="A646" s="25"/>
      <c r="J646" s="68"/>
    </row>
    <row r="647" spans="1:10" ht="15.75">
      <c r="A647" s="25"/>
      <c r="J647" s="68"/>
    </row>
    <row r="648" spans="1:10" ht="15.75">
      <c r="A648" s="25"/>
      <c r="J648" s="68"/>
    </row>
    <row r="649" spans="1:10" ht="15.75">
      <c r="A649" s="25"/>
      <c r="J649" s="68"/>
    </row>
    <row r="650" spans="1:10" ht="15.75">
      <c r="A650" s="25"/>
      <c r="J650" s="68"/>
    </row>
    <row r="651" spans="1:10" ht="15.75">
      <c r="A651" s="25"/>
      <c r="J651" s="68"/>
    </row>
    <row r="652" spans="1:10" ht="15.75">
      <c r="A652" s="25"/>
      <c r="J652" s="68"/>
    </row>
    <row r="653" spans="1:10" ht="15.75">
      <c r="A653" s="25"/>
      <c r="J653" s="68"/>
    </row>
    <row r="654" spans="1:10" ht="15.75">
      <c r="A654" s="25"/>
      <c r="J654" s="68"/>
    </row>
    <row r="655" spans="1:10" ht="15.75">
      <c r="A655" s="25"/>
      <c r="J655" s="68"/>
    </row>
    <row r="656" spans="1:10" ht="15.75">
      <c r="A656" s="25"/>
      <c r="J656" s="68"/>
    </row>
    <row r="657" spans="1:10" ht="15.75">
      <c r="A657" s="25"/>
      <c r="J657" s="68"/>
    </row>
    <row r="658" spans="1:10" ht="15.75">
      <c r="A658" s="25"/>
      <c r="J658" s="68"/>
    </row>
    <row r="659" spans="1:10" ht="15.75">
      <c r="A659" s="25"/>
      <c r="J659" s="68"/>
    </row>
    <row r="660" spans="1:10" ht="15.75">
      <c r="A660" s="25"/>
      <c r="J660" s="68"/>
    </row>
    <row r="661" spans="1:10" ht="15.75">
      <c r="A661" s="25"/>
      <c r="J661" s="68"/>
    </row>
    <row r="662" spans="1:10" ht="15.75">
      <c r="A662" s="25"/>
      <c r="J662" s="68"/>
    </row>
    <row r="663" spans="1:10" ht="15.75">
      <c r="A663" s="25"/>
      <c r="J663" s="68"/>
    </row>
    <row r="664" spans="1:10" ht="15.75">
      <c r="A664" s="25"/>
      <c r="J664" s="68"/>
    </row>
    <row r="665" spans="1:10" ht="15.75">
      <c r="A665" s="25"/>
      <c r="J665" s="68"/>
    </row>
    <row r="666" spans="1:10" ht="15.75">
      <c r="A666" s="25"/>
      <c r="J666" s="68"/>
    </row>
    <row r="667" spans="1:10" ht="15.75">
      <c r="A667" s="25"/>
      <c r="J667" s="68"/>
    </row>
    <row r="668" spans="1:10" ht="15.75">
      <c r="A668" s="25"/>
      <c r="J668" s="68"/>
    </row>
    <row r="669" spans="1:10" ht="15.75">
      <c r="A669" s="25"/>
      <c r="J669" s="68"/>
    </row>
    <row r="670" spans="1:10" ht="15.75">
      <c r="A670" s="25"/>
      <c r="J670" s="68"/>
    </row>
    <row r="671" spans="1:10" ht="15.75">
      <c r="A671" s="25"/>
      <c r="J671" s="68"/>
    </row>
    <row r="672" spans="1:10" ht="15.75">
      <c r="A672" s="25"/>
      <c r="J672" s="68"/>
    </row>
    <row r="673" spans="1:10" ht="15.75">
      <c r="A673" s="25"/>
      <c r="J673" s="68"/>
    </row>
    <row r="674" spans="1:10" ht="15.75">
      <c r="A674" s="25"/>
      <c r="J674" s="68"/>
    </row>
    <row r="675" spans="1:10" ht="15.75">
      <c r="A675" s="25"/>
      <c r="J675" s="68"/>
    </row>
    <row r="676" spans="1:10" ht="15.75">
      <c r="A676" s="25"/>
      <c r="J676" s="68"/>
    </row>
    <row r="677" spans="1:10" ht="15.75">
      <c r="A677" s="25"/>
      <c r="J677" s="68"/>
    </row>
    <row r="678" spans="1:10" ht="15.75">
      <c r="A678" s="25"/>
      <c r="J678" s="68"/>
    </row>
    <row r="679" spans="1:10" ht="15.75">
      <c r="A679" s="25"/>
      <c r="J679" s="68"/>
    </row>
    <row r="680" spans="1:10" ht="15.75">
      <c r="A680" s="25"/>
      <c r="J680" s="68"/>
    </row>
    <row r="681" spans="1:10" ht="15.75">
      <c r="A681" s="25"/>
      <c r="J681" s="68"/>
    </row>
    <row r="682" spans="1:10" ht="15.75">
      <c r="A682" s="25"/>
      <c r="J682" s="68"/>
    </row>
    <row r="683" spans="1:10" ht="15.75">
      <c r="A683" s="25"/>
      <c r="J683" s="68"/>
    </row>
    <row r="684" spans="1:10" ht="15.75">
      <c r="A684" s="25"/>
      <c r="J684" s="68"/>
    </row>
    <row r="685" spans="1:10" ht="15.75">
      <c r="A685" s="25"/>
      <c r="J685" s="68"/>
    </row>
    <row r="686" spans="1:10" ht="15.75">
      <c r="A686" s="25"/>
      <c r="J686" s="68"/>
    </row>
    <row r="687" spans="1:10" ht="15.75">
      <c r="A687" s="25"/>
      <c r="J687" s="68"/>
    </row>
    <row r="688" spans="1:10" ht="15.75">
      <c r="A688" s="25"/>
      <c r="J688" s="68"/>
    </row>
    <row r="689" spans="1:10" ht="15.75">
      <c r="A689" s="25"/>
      <c r="J689" s="68"/>
    </row>
    <row r="690" spans="1:10" ht="15.75">
      <c r="A690" s="25"/>
      <c r="J690" s="68"/>
    </row>
    <row r="691" spans="1:10" ht="15.75">
      <c r="A691" s="25"/>
      <c r="J691" s="68"/>
    </row>
    <row r="692" spans="1:10" ht="15.75">
      <c r="A692" s="25"/>
      <c r="J692" s="68"/>
    </row>
    <row r="693" spans="1:10" ht="15.75">
      <c r="A693" s="25"/>
      <c r="J693" s="68"/>
    </row>
    <row r="694" spans="1:10" ht="15.75">
      <c r="A694" s="25"/>
      <c r="J694" s="68"/>
    </row>
    <row r="695" spans="1:10" ht="15.75">
      <c r="A695" s="25"/>
      <c r="J695" s="68"/>
    </row>
    <row r="696" spans="1:10" ht="15.75">
      <c r="A696" s="25"/>
      <c r="J696" s="68"/>
    </row>
    <row r="697" spans="1:10" ht="15.75">
      <c r="A697" s="25"/>
      <c r="J697" s="68"/>
    </row>
    <row r="698" spans="1:10" ht="15.75">
      <c r="A698" s="25"/>
      <c r="J698" s="68"/>
    </row>
    <row r="699" spans="1:10" ht="15.75">
      <c r="A699" s="25"/>
      <c r="J699" s="68"/>
    </row>
    <row r="700" spans="1:10" ht="15.75">
      <c r="A700" s="25"/>
      <c r="J700" s="68"/>
    </row>
    <row r="701" spans="1:10" ht="15.75">
      <c r="A701" s="25"/>
      <c r="J701" s="68"/>
    </row>
    <row r="702" spans="1:10" ht="15.75">
      <c r="A702" s="25"/>
      <c r="J702" s="68"/>
    </row>
    <row r="703" spans="1:10" ht="15.75">
      <c r="A703" s="25"/>
      <c r="J703" s="68"/>
    </row>
    <row r="704" spans="1:10" ht="15.75">
      <c r="A704" s="25"/>
      <c r="J704" s="68"/>
    </row>
    <row r="705" spans="1:10" ht="15.75">
      <c r="A705" s="25"/>
      <c r="J705" s="68"/>
    </row>
    <row r="706" spans="1:10" ht="15.75">
      <c r="A706" s="25"/>
      <c r="J706" s="68"/>
    </row>
    <row r="707" spans="1:10" ht="15.75">
      <c r="A707" s="25"/>
      <c r="J707" s="68"/>
    </row>
    <row r="708" spans="1:10" ht="15.75">
      <c r="A708" s="25"/>
      <c r="J708" s="68"/>
    </row>
    <row r="709" spans="1:10" ht="15.75">
      <c r="A709" s="25"/>
      <c r="J709" s="68"/>
    </row>
    <row r="710" spans="1:10" ht="15.75">
      <c r="A710" s="25"/>
      <c r="J710" s="68"/>
    </row>
    <row r="711" spans="1:10" ht="15.75">
      <c r="A711" s="25"/>
      <c r="J711" s="68"/>
    </row>
    <row r="712" spans="1:10" ht="15.75">
      <c r="A712" s="25"/>
      <c r="J712" s="68"/>
    </row>
    <row r="713" spans="1:10" ht="15.75">
      <c r="A713" s="25"/>
      <c r="J713" s="68"/>
    </row>
    <row r="714" spans="1:10" ht="15.75">
      <c r="A714" s="25"/>
      <c r="J714" s="68"/>
    </row>
    <row r="715" spans="1:10" ht="15.75">
      <c r="A715" s="25"/>
      <c r="J715" s="68"/>
    </row>
    <row r="716" spans="1:10" ht="15.75">
      <c r="A716" s="25"/>
      <c r="J716" s="68"/>
    </row>
    <row r="717" spans="1:10" ht="15.75">
      <c r="A717" s="25"/>
      <c r="J717" s="68"/>
    </row>
    <row r="718" spans="1:10" ht="15.75">
      <c r="A718" s="25"/>
      <c r="J718" s="68"/>
    </row>
    <row r="719" spans="1:10" ht="15.75">
      <c r="A719" s="25"/>
      <c r="J719" s="68"/>
    </row>
    <row r="720" spans="1:10" ht="15.75">
      <c r="A720" s="25"/>
      <c r="J720" s="68"/>
    </row>
    <row r="721" spans="1:10" ht="15.75">
      <c r="A721" s="25"/>
      <c r="J721" s="68"/>
    </row>
    <row r="722" spans="1:10" ht="15.75">
      <c r="A722" s="25"/>
      <c r="J722" s="68"/>
    </row>
    <row r="723" spans="1:10" ht="15.75">
      <c r="A723" s="25"/>
      <c r="J723" s="68"/>
    </row>
    <row r="724" spans="1:10" ht="15.75">
      <c r="A724" s="25"/>
      <c r="J724" s="68"/>
    </row>
    <row r="725" spans="1:10" ht="15.75">
      <c r="A725" s="25"/>
      <c r="J725" s="68"/>
    </row>
    <row r="726" spans="1:10" ht="15.75">
      <c r="A726" s="25"/>
      <c r="J726" s="68"/>
    </row>
    <row r="727" spans="1:10" ht="15.75">
      <c r="A727" s="25"/>
      <c r="J727" s="68"/>
    </row>
    <row r="728" spans="1:10" ht="15.75">
      <c r="A728" s="25"/>
      <c r="J728" s="68"/>
    </row>
    <row r="729" spans="1:10" ht="15.75">
      <c r="A729" s="25"/>
      <c r="J729" s="68"/>
    </row>
    <row r="730" spans="1:10" ht="15.75">
      <c r="A730" s="25"/>
      <c r="J730" s="68"/>
    </row>
    <row r="731" spans="1:10" ht="15.75">
      <c r="A731" s="25"/>
      <c r="J731" s="68"/>
    </row>
    <row r="732" spans="1:10" ht="15.75">
      <c r="A732" s="25"/>
      <c r="J732" s="68"/>
    </row>
    <row r="733" spans="1:10" ht="15.75">
      <c r="A733" s="25"/>
      <c r="J733" s="68"/>
    </row>
    <row r="734" spans="1:10" ht="15.75">
      <c r="A734" s="25"/>
      <c r="J734" s="68"/>
    </row>
    <row r="735" spans="1:10" ht="15.75">
      <c r="A735" s="25"/>
      <c r="J735" s="68"/>
    </row>
    <row r="736" spans="1:10" ht="15.75">
      <c r="A736" s="25"/>
      <c r="J736" s="68"/>
    </row>
    <row r="737" spans="1:10" ht="15.75">
      <c r="A737" s="25"/>
      <c r="J737" s="68"/>
    </row>
    <row r="738" spans="1:10" ht="15.75">
      <c r="A738" s="25"/>
      <c r="J738" s="68"/>
    </row>
    <row r="739" spans="1:10" ht="15.75">
      <c r="A739" s="25"/>
      <c r="J739" s="68"/>
    </row>
    <row r="740" spans="1:10" ht="15.75">
      <c r="A740" s="25"/>
      <c r="J740" s="68"/>
    </row>
    <row r="741" spans="1:10" ht="15.75">
      <c r="A741" s="25"/>
      <c r="J741" s="68"/>
    </row>
    <row r="742" spans="1:10" ht="15.75">
      <c r="A742" s="25"/>
      <c r="J742" s="68"/>
    </row>
    <row r="743" spans="1:10" ht="15.75">
      <c r="A743" s="25"/>
      <c r="J743" s="68"/>
    </row>
    <row r="744" spans="1:10" ht="15.75">
      <c r="A744" s="25"/>
      <c r="J744" s="68"/>
    </row>
    <row r="745" spans="1:10" ht="15.75">
      <c r="A745" s="25"/>
      <c r="J745" s="68"/>
    </row>
    <row r="746" spans="1:10" ht="15.75">
      <c r="A746" s="25"/>
      <c r="J746" s="68"/>
    </row>
    <row r="747" spans="1:10" ht="15.75">
      <c r="A747" s="25"/>
      <c r="J747" s="68"/>
    </row>
    <row r="748" spans="1:10" ht="15.75">
      <c r="A748" s="25"/>
      <c r="J748" s="68"/>
    </row>
    <row r="749" spans="1:10" ht="15.75">
      <c r="A749" s="25"/>
      <c r="J749" s="68"/>
    </row>
    <row r="750" spans="1:10" ht="15.75">
      <c r="A750" s="25"/>
      <c r="J750" s="68"/>
    </row>
    <row r="751" spans="1:10" ht="15.75">
      <c r="A751" s="25"/>
      <c r="J751" s="68"/>
    </row>
    <row r="752" spans="1:10" ht="15.75">
      <c r="A752" s="25"/>
      <c r="J752" s="68"/>
    </row>
    <row r="753" spans="1:10" ht="15.75">
      <c r="A753" s="25"/>
      <c r="J753" s="68"/>
    </row>
    <row r="754" spans="1:10" ht="15.75">
      <c r="A754" s="25"/>
      <c r="J754" s="68"/>
    </row>
    <row r="755" spans="1:10" ht="15.75">
      <c r="A755" s="25"/>
      <c r="J755" s="68"/>
    </row>
    <row r="756" spans="1:10" ht="15.75">
      <c r="A756" s="25"/>
      <c r="J756" s="68"/>
    </row>
    <row r="757" spans="1:10" ht="15.75">
      <c r="A757" s="25"/>
      <c r="J757" s="68"/>
    </row>
    <row r="758" spans="1:10" ht="15.75">
      <c r="A758" s="25"/>
      <c r="J758" s="68"/>
    </row>
    <row r="759" spans="1:10" ht="15.75">
      <c r="A759" s="25"/>
      <c r="J759" s="68"/>
    </row>
    <row r="760" spans="1:10" ht="15.75">
      <c r="A760" s="25"/>
      <c r="J760" s="68"/>
    </row>
    <row r="761" spans="1:10" ht="15.75">
      <c r="A761" s="25"/>
      <c r="J761" s="68"/>
    </row>
    <row r="762" spans="1:10" ht="15.75">
      <c r="A762" s="25"/>
      <c r="J762" s="68"/>
    </row>
    <row r="763" spans="1:10" ht="15.75">
      <c r="A763" s="25"/>
      <c r="J763" s="68"/>
    </row>
    <row r="764" spans="1:10" ht="15.75">
      <c r="A764" s="25"/>
      <c r="J764" s="68"/>
    </row>
    <row r="765" spans="1:10" ht="15.75">
      <c r="A765" s="25"/>
      <c r="J765" s="68"/>
    </row>
    <row r="766" spans="1:10" ht="15.75">
      <c r="A766" s="25"/>
      <c r="J766" s="68"/>
    </row>
    <row r="767" spans="1:10" ht="15.75">
      <c r="A767" s="25"/>
      <c r="J767" s="68"/>
    </row>
    <row r="768" spans="1:10" ht="15.75">
      <c r="A768" s="25"/>
      <c r="J768" s="68"/>
    </row>
    <row r="769" spans="1:10" ht="15.75">
      <c r="A769" s="25"/>
      <c r="J769" s="68"/>
    </row>
    <row r="770" spans="1:10" ht="15.75">
      <c r="A770" s="25"/>
      <c r="J770" s="68"/>
    </row>
    <row r="771" spans="1:10" ht="15.75">
      <c r="A771" s="25"/>
      <c r="J771" s="68"/>
    </row>
    <row r="772" spans="1:10" ht="15.75">
      <c r="A772" s="25"/>
      <c r="J772" s="68"/>
    </row>
    <row r="773" spans="1:10" ht="15.75">
      <c r="A773" s="25"/>
      <c r="J773" s="68"/>
    </row>
    <row r="774" spans="1:10" ht="15.75">
      <c r="A774" s="25"/>
      <c r="J774" s="68"/>
    </row>
    <row r="775" spans="1:10" ht="15.75">
      <c r="A775" s="25"/>
      <c r="J775" s="68"/>
    </row>
    <row r="776" spans="1:10" ht="15.75">
      <c r="A776" s="25"/>
      <c r="J776" s="68"/>
    </row>
    <row r="777" spans="1:10" ht="15.75">
      <c r="A777" s="25"/>
      <c r="J777" s="68"/>
    </row>
    <row r="778" spans="1:10" ht="15.75">
      <c r="A778" s="25"/>
      <c r="J778" s="68"/>
    </row>
    <row r="779" spans="1:10" ht="15.75">
      <c r="A779" s="25"/>
      <c r="J779" s="68"/>
    </row>
    <row r="780" spans="1:10" ht="15.75">
      <c r="A780" s="25"/>
      <c r="J780" s="68"/>
    </row>
    <row r="781" spans="1:10" ht="15.75">
      <c r="A781" s="25"/>
      <c r="J781" s="68"/>
    </row>
    <row r="782" spans="1:10" ht="15.75">
      <c r="A782" s="25"/>
      <c r="J782" s="68"/>
    </row>
    <row r="783" spans="1:10" ht="15.75">
      <c r="A783" s="25"/>
      <c r="J783" s="68"/>
    </row>
    <row r="784" spans="1:10" ht="15.75">
      <c r="A784" s="25"/>
      <c r="J784" s="68"/>
    </row>
    <row r="785" spans="1:10" ht="15.75">
      <c r="A785" s="25"/>
      <c r="J785" s="68"/>
    </row>
    <row r="786" spans="1:10" ht="15.75">
      <c r="A786" s="25"/>
      <c r="J786" s="68"/>
    </row>
    <row r="787" spans="1:10" ht="15.75">
      <c r="A787" s="25"/>
      <c r="J787" s="68"/>
    </row>
    <row r="788" spans="1:10" ht="15.75">
      <c r="A788" s="25"/>
      <c r="J788" s="68"/>
    </row>
    <row r="789" spans="1:10" ht="15.75">
      <c r="A789" s="25"/>
      <c r="J789" s="68"/>
    </row>
    <row r="790" spans="1:10" ht="15.75">
      <c r="A790" s="25"/>
      <c r="J790" s="68"/>
    </row>
    <row r="791" spans="1:10" ht="15.75">
      <c r="A791" s="25"/>
      <c r="J791" s="68"/>
    </row>
    <row r="792" spans="1:10" ht="15.75">
      <c r="A792" s="25"/>
      <c r="J792" s="68"/>
    </row>
    <row r="793" spans="1:10" ht="15.75">
      <c r="A793" s="25"/>
      <c r="J793" s="68"/>
    </row>
    <row r="794" spans="1:10" ht="15.75">
      <c r="A794" s="25"/>
      <c r="J794" s="68"/>
    </row>
    <row r="795" spans="1:10" ht="15.75">
      <c r="A795" s="25"/>
      <c r="J795" s="68"/>
    </row>
    <row r="796" spans="1:10" ht="15.75">
      <c r="A796" s="25"/>
      <c r="J796" s="68"/>
    </row>
    <row r="797" spans="1:10" ht="15.75">
      <c r="A797" s="25"/>
      <c r="J797" s="68"/>
    </row>
    <row r="798" spans="1:10" ht="15.75">
      <c r="A798" s="25"/>
      <c r="J798" s="68"/>
    </row>
    <row r="799" spans="1:10" ht="15.75">
      <c r="A799" s="25"/>
      <c r="J799" s="68"/>
    </row>
    <row r="800" spans="1:10" ht="15.75">
      <c r="A800" s="25"/>
      <c r="J800" s="68"/>
    </row>
    <row r="801" spans="1:10" ht="15.75">
      <c r="A801" s="25"/>
      <c r="J801" s="68"/>
    </row>
    <row r="802" spans="1:10" ht="15.75">
      <c r="A802" s="25"/>
      <c r="J802" s="68"/>
    </row>
    <row r="803" spans="1:10" ht="15.75">
      <c r="A803" s="25"/>
      <c r="J803" s="68"/>
    </row>
    <row r="804" spans="1:10" ht="15.75">
      <c r="A804" s="25"/>
      <c r="J804" s="68"/>
    </row>
    <row r="805" spans="1:10" ht="15.75">
      <c r="A805" s="25"/>
      <c r="J805" s="68"/>
    </row>
    <row r="806" spans="1:10" ht="15.75">
      <c r="A806" s="25"/>
      <c r="J806" s="68"/>
    </row>
    <row r="807" spans="1:10" ht="15.75">
      <c r="A807" s="25"/>
      <c r="J807" s="68"/>
    </row>
    <row r="808" spans="1:10" ht="15.75">
      <c r="A808" s="25"/>
      <c r="J808" s="68"/>
    </row>
    <row r="809" spans="1:10" ht="15.75">
      <c r="A809" s="25"/>
      <c r="J809" s="68"/>
    </row>
    <row r="810" spans="1:10" ht="15.75">
      <c r="A810" s="25"/>
      <c r="J810" s="68"/>
    </row>
    <row r="811" spans="1:10" ht="15.75">
      <c r="A811" s="25"/>
      <c r="J811" s="68"/>
    </row>
    <row r="812" spans="1:10" ht="15.75">
      <c r="A812" s="25"/>
      <c r="J812" s="68"/>
    </row>
    <row r="813" spans="1:10" ht="15.75">
      <c r="A813" s="25"/>
      <c r="J813" s="68"/>
    </row>
    <row r="814" spans="1:10" ht="15.75">
      <c r="A814" s="25"/>
      <c r="J814" s="68"/>
    </row>
    <row r="815" spans="1:10" ht="15.75">
      <c r="A815" s="25"/>
      <c r="J815" s="68"/>
    </row>
    <row r="816" spans="1:10" ht="15.75">
      <c r="A816" s="25"/>
      <c r="J816" s="68"/>
    </row>
    <row r="817" spans="1:10" ht="15.75">
      <c r="A817" s="25"/>
      <c r="J817" s="68"/>
    </row>
    <row r="818" spans="1:10" ht="15.75">
      <c r="A818" s="25"/>
      <c r="J818" s="68"/>
    </row>
    <row r="819" spans="1:10" ht="15.75">
      <c r="A819" s="25"/>
      <c r="J819" s="68"/>
    </row>
    <row r="820" spans="1:10" ht="15.75">
      <c r="A820" s="25"/>
      <c r="J820" s="68"/>
    </row>
    <row r="821" spans="1:10" ht="15.75">
      <c r="A821" s="25"/>
      <c r="J821" s="68"/>
    </row>
    <row r="822" spans="1:10" ht="15.75">
      <c r="A822" s="25"/>
      <c r="J822" s="68"/>
    </row>
    <row r="823" spans="1:10" ht="15.75">
      <c r="A823" s="25"/>
      <c r="J823" s="68"/>
    </row>
    <row r="824" spans="1:10" ht="15.75">
      <c r="A824" s="25"/>
      <c r="J824" s="68"/>
    </row>
    <row r="825" spans="1:10" ht="15.75">
      <c r="A825" s="25"/>
      <c r="J825" s="68"/>
    </row>
    <row r="826" spans="1:10" ht="15.75">
      <c r="A826" s="25"/>
      <c r="J826" s="68"/>
    </row>
    <row r="827" spans="1:10" ht="15.75">
      <c r="A827" s="25"/>
      <c r="J827" s="68"/>
    </row>
    <row r="828" spans="1:10" ht="15.75">
      <c r="A828" s="25"/>
      <c r="J828" s="68"/>
    </row>
    <row r="829" spans="1:10" ht="15.75">
      <c r="A829" s="25"/>
      <c r="J829" s="68"/>
    </row>
    <row r="830" spans="1:10" ht="15.75">
      <c r="A830" s="25"/>
      <c r="J830" s="68"/>
    </row>
    <row r="831" spans="1:10" ht="15.75">
      <c r="A831" s="25"/>
      <c r="J831" s="68"/>
    </row>
    <row r="832" spans="1:10" ht="15.75">
      <c r="A832" s="25"/>
      <c r="J832" s="68"/>
    </row>
    <row r="833" spans="1:10" ht="15.75">
      <c r="A833" s="25"/>
      <c r="J833" s="68"/>
    </row>
    <row r="834" spans="1:10" ht="15.75">
      <c r="A834" s="25"/>
      <c r="J834" s="68"/>
    </row>
    <row r="835" spans="1:10" ht="15.75">
      <c r="A835" s="25"/>
      <c r="J835" s="68"/>
    </row>
    <row r="836" spans="1:10" ht="15.75">
      <c r="A836" s="25"/>
      <c r="J836" s="68"/>
    </row>
    <row r="837" spans="1:10" ht="15.75">
      <c r="A837" s="25"/>
      <c r="J837" s="68"/>
    </row>
    <row r="838" spans="1:10" ht="15.75">
      <c r="A838" s="25"/>
      <c r="J838" s="68"/>
    </row>
    <row r="839" spans="1:10" ht="15.75">
      <c r="A839" s="25"/>
      <c r="J839" s="68"/>
    </row>
    <row r="840" spans="1:10" ht="15.75">
      <c r="A840" s="25"/>
      <c r="J840" s="68"/>
    </row>
    <row r="841" spans="1:10" ht="15.75">
      <c r="A841" s="25"/>
      <c r="J841" s="68"/>
    </row>
    <row r="842" spans="1:10" ht="15.75">
      <c r="A842" s="25"/>
      <c r="J842" s="68"/>
    </row>
    <row r="843" spans="1:10" ht="15.75">
      <c r="A843" s="25"/>
      <c r="J843" s="68"/>
    </row>
    <row r="844" spans="1:10" ht="15.75">
      <c r="A844" s="25"/>
      <c r="J844" s="68"/>
    </row>
    <row r="845" spans="1:10" ht="15.75">
      <c r="A845" s="25"/>
      <c r="J845" s="68"/>
    </row>
    <row r="846" spans="1:10" ht="15.75">
      <c r="A846" s="25"/>
      <c r="J846" s="68"/>
    </row>
    <row r="847" spans="1:10" ht="15.75">
      <c r="A847" s="25"/>
      <c r="J847" s="68"/>
    </row>
    <row r="848" spans="1:10" ht="15.75">
      <c r="A848" s="25"/>
      <c r="J848" s="68"/>
    </row>
    <row r="849" spans="1:10" ht="15.75">
      <c r="A849" s="25"/>
      <c r="J849" s="68"/>
    </row>
    <row r="850" spans="1:10" ht="15.75">
      <c r="A850" s="25"/>
      <c r="J850" s="68"/>
    </row>
    <row r="851" spans="1:10" ht="15.75">
      <c r="A851" s="25"/>
      <c r="J851" s="68"/>
    </row>
    <row r="852" spans="1:10" ht="15.75">
      <c r="A852" s="25"/>
      <c r="J852" s="68"/>
    </row>
    <row r="853" spans="1:10" ht="15.75">
      <c r="A853" s="25"/>
      <c r="J853" s="68"/>
    </row>
    <row r="854" spans="1:10" ht="15.75">
      <c r="A854" s="25"/>
      <c r="J854" s="68"/>
    </row>
    <row r="855" spans="1:10" ht="15.75">
      <c r="A855" s="25"/>
      <c r="J855" s="68"/>
    </row>
    <row r="856" spans="1:10" ht="15.75">
      <c r="A856" s="25"/>
      <c r="J856" s="68"/>
    </row>
    <row r="857" spans="1:10" ht="15.75">
      <c r="A857" s="25"/>
      <c r="J857" s="68"/>
    </row>
    <row r="858" spans="1:10" ht="15.75">
      <c r="A858" s="25"/>
      <c r="J858" s="68"/>
    </row>
    <row r="859" spans="1:10" ht="15.75">
      <c r="A859" s="25"/>
      <c r="J859" s="68"/>
    </row>
    <row r="860" spans="1:10" ht="15.75">
      <c r="A860" s="25"/>
      <c r="J860" s="68"/>
    </row>
    <row r="861" spans="1:10" ht="15.75">
      <c r="A861" s="25"/>
      <c r="J861" s="68"/>
    </row>
    <row r="862" spans="1:10" ht="15.75">
      <c r="A862" s="25"/>
      <c r="J862" s="68"/>
    </row>
    <row r="863" spans="1:10" ht="15.75">
      <c r="A863" s="25"/>
      <c r="J863" s="68"/>
    </row>
    <row r="864" spans="1:10" ht="15.75">
      <c r="A864" s="25"/>
      <c r="J864" s="68"/>
    </row>
    <row r="865" spans="1:10" ht="15.75">
      <c r="A865" s="25"/>
      <c r="J865" s="68"/>
    </row>
    <row r="866" spans="1:10" ht="15.75">
      <c r="A866" s="25"/>
      <c r="J866" s="68"/>
    </row>
    <row r="867" spans="1:10" ht="15.75">
      <c r="A867" s="25"/>
      <c r="J867" s="68"/>
    </row>
    <row r="868" spans="1:10" ht="15.75">
      <c r="A868" s="25"/>
      <c r="J868" s="68"/>
    </row>
    <row r="869" spans="1:10" ht="15.75">
      <c r="A869" s="25"/>
      <c r="J869" s="68"/>
    </row>
    <row r="870" spans="1:10" ht="15.75">
      <c r="A870" s="25"/>
      <c r="J870" s="68"/>
    </row>
    <row r="871" spans="1:10" ht="15.75">
      <c r="A871" s="25"/>
      <c r="J871" s="68"/>
    </row>
    <row r="872" spans="1:10" ht="15.75">
      <c r="A872" s="25"/>
      <c r="J872" s="68"/>
    </row>
    <row r="873" spans="1:10" ht="15.75">
      <c r="A873" s="25"/>
      <c r="J873" s="68"/>
    </row>
    <row r="874" spans="1:10" ht="15.75">
      <c r="A874" s="25"/>
      <c r="J874" s="68"/>
    </row>
    <row r="875" spans="1:10" ht="15.75">
      <c r="A875" s="25"/>
      <c r="J875" s="68"/>
    </row>
    <row r="876" spans="1:10" ht="15.75">
      <c r="A876" s="25"/>
      <c r="J876" s="68"/>
    </row>
    <row r="877" spans="1:10" ht="15.75">
      <c r="A877" s="25"/>
      <c r="J877" s="68"/>
    </row>
    <row r="878" spans="1:10" ht="15.75">
      <c r="A878" s="25"/>
      <c r="J878" s="68"/>
    </row>
    <row r="879" spans="1:10" ht="15.75">
      <c r="A879" s="25"/>
      <c r="J879" s="68"/>
    </row>
    <row r="880" spans="1:10" ht="15.75">
      <c r="A880" s="25"/>
      <c r="J880" s="68"/>
    </row>
    <row r="881" spans="1:10" ht="15.75">
      <c r="A881" s="25"/>
      <c r="J881" s="68"/>
    </row>
    <row r="882" spans="1:10" ht="15.75">
      <c r="A882" s="25"/>
      <c r="J882" s="68"/>
    </row>
    <row r="883" spans="1:10" ht="15.75">
      <c r="A883" s="25"/>
      <c r="J883" s="68"/>
    </row>
    <row r="884" spans="1:10" ht="15.75">
      <c r="A884" s="25"/>
      <c r="J884" s="68"/>
    </row>
    <row r="885" spans="1:10" ht="15.75">
      <c r="A885" s="25"/>
      <c r="J885" s="68"/>
    </row>
    <row r="886" spans="1:10" ht="15.75">
      <c r="A886" s="25"/>
      <c r="J886" s="68"/>
    </row>
    <row r="887" spans="1:10" ht="15.75">
      <c r="A887" s="25"/>
      <c r="J887" s="68"/>
    </row>
    <row r="888" spans="1:10" ht="15.75">
      <c r="A888" s="25"/>
      <c r="J888" s="68"/>
    </row>
    <row r="889" spans="1:10" ht="15.75">
      <c r="A889" s="25"/>
      <c r="J889" s="68"/>
    </row>
    <row r="890" spans="1:10" ht="15.75">
      <c r="A890" s="25"/>
      <c r="J890" s="68"/>
    </row>
    <row r="891" spans="1:10" ht="15.75">
      <c r="A891" s="25"/>
      <c r="J891" s="68"/>
    </row>
    <row r="892" spans="1:10" ht="15.75">
      <c r="A892" s="25"/>
      <c r="J892" s="68"/>
    </row>
    <row r="893" spans="1:10" ht="15.75">
      <c r="A893" s="25"/>
      <c r="J893" s="68"/>
    </row>
    <row r="894" spans="1:10" ht="15.75">
      <c r="A894" s="25"/>
      <c r="J894" s="68"/>
    </row>
    <row r="895" spans="1:10" ht="15.75">
      <c r="A895" s="25"/>
      <c r="J895" s="68"/>
    </row>
    <row r="896" spans="1:10" ht="15.75">
      <c r="A896" s="25"/>
      <c r="J896" s="68"/>
    </row>
    <row r="897" spans="1:10" ht="15.75">
      <c r="A897" s="25"/>
      <c r="J897" s="68"/>
    </row>
    <row r="898" spans="1:10" ht="15.75">
      <c r="A898" s="25"/>
      <c r="J898" s="68"/>
    </row>
    <row r="899" spans="1:10" ht="15.75">
      <c r="A899" s="25"/>
      <c r="J899" s="68"/>
    </row>
    <row r="900" spans="1:10" ht="15.75">
      <c r="A900" s="25"/>
      <c r="J900" s="68"/>
    </row>
    <row r="901" spans="1:10" ht="15.75">
      <c r="A901" s="25"/>
      <c r="J901" s="68"/>
    </row>
    <row r="902" spans="1:10" ht="15.75">
      <c r="A902" s="25"/>
      <c r="J902" s="68"/>
    </row>
    <row r="903" spans="1:10" ht="15.75">
      <c r="A903" s="25"/>
      <c r="J903" s="68"/>
    </row>
    <row r="904" spans="1:10" ht="15.75">
      <c r="A904" s="25"/>
      <c r="J904" s="68"/>
    </row>
    <row r="905" spans="1:10" ht="15.75">
      <c r="A905" s="25"/>
      <c r="J905" s="68"/>
    </row>
    <row r="906" spans="1:10" ht="15.75">
      <c r="A906" s="25"/>
      <c r="J906" s="68"/>
    </row>
    <row r="907" spans="1:10" ht="15.75">
      <c r="A907" s="25"/>
      <c r="J907" s="68"/>
    </row>
    <row r="908" spans="1:10" ht="15.75">
      <c r="A908" s="25"/>
      <c r="J908" s="68"/>
    </row>
    <row r="909" spans="1:10" ht="15.75">
      <c r="A909" s="25"/>
      <c r="J909" s="68"/>
    </row>
    <row r="910" spans="1:10" ht="15.75">
      <c r="A910" s="25"/>
      <c r="J910" s="68"/>
    </row>
    <row r="911" spans="1:10" ht="15.75">
      <c r="A911" s="25"/>
      <c r="J911" s="68"/>
    </row>
    <row r="912" spans="1:10" ht="15.75">
      <c r="A912" s="25"/>
      <c r="J912" s="68"/>
    </row>
    <row r="913" spans="1:10" ht="15.75">
      <c r="A913" s="25"/>
      <c r="J913" s="68"/>
    </row>
    <row r="914" spans="1:10" ht="15.75">
      <c r="A914" s="25"/>
      <c r="J914" s="68"/>
    </row>
    <row r="915" spans="1:10" ht="15.75">
      <c r="A915" s="25"/>
      <c r="J915" s="68"/>
    </row>
    <row r="916" spans="1:10" ht="15.75">
      <c r="A916" s="25"/>
      <c r="J916" s="68"/>
    </row>
    <row r="917" spans="1:10" ht="15.75">
      <c r="A917" s="25"/>
      <c r="J917" s="68"/>
    </row>
    <row r="918" spans="1:10" ht="15.75">
      <c r="A918" s="25"/>
      <c r="J918" s="68"/>
    </row>
    <row r="919" spans="1:10" ht="15.75">
      <c r="A919" s="25"/>
      <c r="J919" s="68"/>
    </row>
    <row r="920" spans="1:10" ht="15.75">
      <c r="A920" s="25"/>
      <c r="J920" s="68"/>
    </row>
    <row r="921" spans="1:10" ht="15.75">
      <c r="A921" s="25"/>
      <c r="J921" s="68"/>
    </row>
    <row r="922" spans="1:10" ht="15.75">
      <c r="A922" s="25"/>
      <c r="J922" s="68"/>
    </row>
    <row r="923" spans="1:10" ht="15.75">
      <c r="A923" s="25"/>
      <c r="J923" s="68"/>
    </row>
    <row r="924" spans="1:10" ht="15.75">
      <c r="A924" s="25"/>
      <c r="J924" s="68"/>
    </row>
    <row r="925" spans="1:10" ht="15.75">
      <c r="A925" s="25"/>
      <c r="J925" s="68"/>
    </row>
    <row r="926" spans="1:10" ht="15.75">
      <c r="A926" s="25"/>
      <c r="J926" s="68"/>
    </row>
    <row r="927" spans="1:10" ht="15.75">
      <c r="A927" s="25"/>
      <c r="J927" s="68"/>
    </row>
    <row r="928" spans="1:10" ht="15.75">
      <c r="A928" s="25"/>
      <c r="J928" s="68"/>
    </row>
    <row r="929" spans="1:10" ht="15.75">
      <c r="A929" s="25"/>
      <c r="J929" s="68"/>
    </row>
    <row r="930" spans="1:10" ht="15.75">
      <c r="A930" s="25"/>
      <c r="J930" s="68"/>
    </row>
    <row r="931" spans="1:10" ht="15.75">
      <c r="A931" s="25"/>
      <c r="J931" s="68"/>
    </row>
    <row r="932" spans="1:10" ht="15.75">
      <c r="A932" s="25"/>
      <c r="J932" s="68"/>
    </row>
    <row r="933" spans="1:10" ht="15.75">
      <c r="A933" s="25"/>
      <c r="J933" s="68"/>
    </row>
    <row r="934" spans="1:10" ht="15.75">
      <c r="A934" s="25"/>
      <c r="J934" s="68"/>
    </row>
    <row r="935" spans="1:10" ht="15.75">
      <c r="A935" s="25"/>
      <c r="J935" s="68"/>
    </row>
    <row r="936" spans="1:10" ht="15.75">
      <c r="A936" s="25"/>
      <c r="J936" s="68"/>
    </row>
    <row r="937" spans="1:10" ht="15.75">
      <c r="A937" s="25"/>
      <c r="J937" s="68"/>
    </row>
    <row r="938" spans="1:10" ht="15.75">
      <c r="A938" s="25"/>
      <c r="J938" s="68"/>
    </row>
    <row r="939" spans="1:10" ht="15.75">
      <c r="A939" s="25"/>
      <c r="J939" s="68"/>
    </row>
    <row r="940" spans="1:10" ht="15.75">
      <c r="A940" s="25"/>
      <c r="J940" s="68"/>
    </row>
    <row r="941" spans="1:10" ht="15.75">
      <c r="A941" s="25"/>
      <c r="J941" s="68"/>
    </row>
    <row r="942" spans="1:10" ht="15.75">
      <c r="A942" s="25"/>
      <c r="J942" s="68"/>
    </row>
    <row r="943" spans="1:10" ht="15.75">
      <c r="A943" s="25"/>
      <c r="J943" s="68"/>
    </row>
    <row r="944" spans="1:10" ht="15.75">
      <c r="A944" s="25"/>
      <c r="J944" s="68"/>
    </row>
    <row r="945" spans="1:10" ht="15.75">
      <c r="A945" s="25"/>
      <c r="J945" s="68"/>
    </row>
    <row r="946" spans="1:10" ht="15.75">
      <c r="A946" s="25"/>
      <c r="J946" s="68"/>
    </row>
    <row r="947" spans="1:10" ht="15.75">
      <c r="A947" s="25"/>
      <c r="J947" s="68"/>
    </row>
    <row r="948" spans="1:10" ht="15.75">
      <c r="A948" s="25"/>
      <c r="J948" s="68"/>
    </row>
    <row r="949" spans="1:10" ht="15.75">
      <c r="A949" s="25"/>
      <c r="J949" s="68"/>
    </row>
    <row r="950" spans="1:10" ht="15.75">
      <c r="A950" s="25"/>
      <c r="J950" s="68"/>
    </row>
    <row r="951" spans="1:10" ht="15.75">
      <c r="A951" s="25"/>
      <c r="J951" s="68"/>
    </row>
    <row r="952" spans="1:10" ht="15.75">
      <c r="A952" s="25"/>
      <c r="J952" s="68"/>
    </row>
    <row r="953" spans="1:10" ht="15.75">
      <c r="A953" s="25"/>
      <c r="J953" s="68"/>
    </row>
    <row r="954" spans="1:10" ht="15.75">
      <c r="A954" s="25"/>
      <c r="J954" s="68"/>
    </row>
    <row r="955" spans="1:10" ht="15.75">
      <c r="A955" s="25"/>
      <c r="J955" s="68"/>
    </row>
    <row r="956" spans="1:10" ht="15.75">
      <c r="A956" s="25"/>
      <c r="J956" s="68"/>
    </row>
    <row r="957" spans="1:10" ht="15.75">
      <c r="A957" s="25"/>
      <c r="J957" s="68"/>
    </row>
    <row r="958" spans="1:10" ht="15.75">
      <c r="A958" s="25"/>
      <c r="J958" s="68"/>
    </row>
    <row r="959" spans="1:10" ht="15.75">
      <c r="A959" s="25"/>
      <c r="J959" s="68"/>
    </row>
    <row r="960" spans="1:10" ht="15.75">
      <c r="A960" s="25"/>
      <c r="J960" s="68"/>
    </row>
    <row r="961" spans="1:10" ht="15.75">
      <c r="A961" s="25"/>
      <c r="J961" s="68"/>
    </row>
    <row r="962" spans="1:10" ht="15.75">
      <c r="A962" s="25"/>
      <c r="J962" s="68"/>
    </row>
    <row r="963" spans="1:10" ht="15.75">
      <c r="A963" s="25"/>
      <c r="J963" s="68"/>
    </row>
    <row r="964" spans="1:10" ht="15.75">
      <c r="A964" s="25"/>
      <c r="J964" s="68"/>
    </row>
    <row r="965" spans="1:10" ht="15.75">
      <c r="A965" s="25"/>
      <c r="J965" s="68"/>
    </row>
    <row r="966" spans="1:10" ht="15.75">
      <c r="A966" s="25"/>
      <c r="J966" s="68"/>
    </row>
    <row r="967" spans="1:10" ht="15.75">
      <c r="A967" s="25"/>
      <c r="J967" s="68"/>
    </row>
    <row r="968" spans="1:10" ht="15.75">
      <c r="A968" s="25"/>
      <c r="J968" s="68"/>
    </row>
    <row r="969" spans="1:10" ht="15.75">
      <c r="A969" s="25"/>
      <c r="J969" s="68"/>
    </row>
    <row r="970" spans="1:10" ht="15.75">
      <c r="A970" s="25"/>
      <c r="J970" s="68"/>
    </row>
    <row r="971" spans="1:10" ht="15.75">
      <c r="A971" s="25"/>
      <c r="J971" s="68"/>
    </row>
    <row r="972" spans="1:10" ht="15.75">
      <c r="A972" s="25"/>
      <c r="J972" s="68"/>
    </row>
    <row r="973" spans="1:10" ht="15.75">
      <c r="A973" s="25"/>
      <c r="J973" s="68"/>
    </row>
    <row r="974" spans="1:10" ht="15.75">
      <c r="A974" s="25"/>
      <c r="J974" s="68"/>
    </row>
    <row r="975" spans="1:10" ht="15.75">
      <c r="A975" s="25"/>
      <c r="J975" s="68"/>
    </row>
    <row r="976" spans="1:10" ht="15.75">
      <c r="A976" s="25"/>
      <c r="J976" s="68"/>
    </row>
    <row r="977" spans="1:10" ht="15.75">
      <c r="A977" s="25"/>
      <c r="J977" s="68"/>
    </row>
    <row r="978" spans="1:10" ht="15.75">
      <c r="A978" s="25"/>
      <c r="J978" s="68"/>
    </row>
    <row r="979" spans="1:10" ht="15.75">
      <c r="A979" s="25"/>
      <c r="J979" s="68"/>
    </row>
    <row r="980" spans="1:10" ht="15.75">
      <c r="A980" s="25"/>
      <c r="J980" s="68"/>
    </row>
    <row r="981" spans="1:10" ht="15.75">
      <c r="A981" s="25"/>
      <c r="J981" s="68"/>
    </row>
    <row r="982" spans="1:10" ht="15.75">
      <c r="A982" s="25"/>
      <c r="J982" s="68"/>
    </row>
    <row r="983" spans="1:10" ht="15.75">
      <c r="A983" s="25"/>
      <c r="J983" s="68"/>
    </row>
    <row r="984" spans="1:10" ht="15.75">
      <c r="A984" s="25"/>
      <c r="J984" s="68"/>
    </row>
    <row r="985" spans="1:10" ht="15.75">
      <c r="A985" s="25"/>
      <c r="J985" s="68"/>
    </row>
    <row r="986" spans="1:10" ht="15.75">
      <c r="A986" s="25"/>
      <c r="J986" s="68"/>
    </row>
    <row r="987" spans="1:10" ht="15.75">
      <c r="A987" s="25"/>
      <c r="J987" s="68"/>
    </row>
    <row r="988" spans="1:10" ht="15.75">
      <c r="A988" s="25"/>
      <c r="J988" s="68"/>
    </row>
    <row r="989" spans="1:10" ht="15.75">
      <c r="A989" s="25"/>
      <c r="J989" s="68"/>
    </row>
    <row r="990" spans="1:10" ht="15.75">
      <c r="A990" s="25"/>
      <c r="J990" s="68"/>
    </row>
    <row r="991" spans="1:10" ht="15.75">
      <c r="A991" s="25"/>
      <c r="J991" s="68"/>
    </row>
    <row r="992" spans="1:10" ht="15.75">
      <c r="A992" s="25"/>
      <c r="J992" s="68"/>
    </row>
    <row r="993" spans="1:10" ht="15.75">
      <c r="A993" s="25"/>
      <c r="J993" s="68"/>
    </row>
    <row r="994" spans="1:10" ht="15.75">
      <c r="A994" s="25"/>
      <c r="J994" s="68"/>
    </row>
    <row r="995" spans="1:10" ht="15.75">
      <c r="A995" s="25"/>
      <c r="J995" s="68"/>
    </row>
    <row r="996" spans="1:10" ht="15.75">
      <c r="A996" s="25"/>
      <c r="J996" s="68"/>
    </row>
    <row r="997" spans="1:10" ht="15.75">
      <c r="A997" s="25"/>
      <c r="J997" s="68"/>
    </row>
    <row r="998" spans="1:10" ht="15.75">
      <c r="A998" s="25"/>
      <c r="J998" s="68"/>
    </row>
    <row r="999" spans="1:10" ht="15.75">
      <c r="A999" s="25"/>
      <c r="J999" s="68"/>
    </row>
    <row r="1000" spans="1:10" ht="15.75">
      <c r="A1000" s="25"/>
      <c r="J1000" s="68"/>
    </row>
    <row r="1001" spans="1:10" ht="15.75">
      <c r="A1001" s="25"/>
      <c r="J1001" s="68"/>
    </row>
    <row r="1002" spans="1:10" ht="15.75">
      <c r="A1002" s="25"/>
      <c r="J1002" s="68"/>
    </row>
    <row r="1003" spans="1:10" ht="15.75">
      <c r="A1003" s="25"/>
      <c r="J1003" s="68"/>
    </row>
    <row r="1004" spans="1:10" ht="15.75">
      <c r="A1004" s="25"/>
      <c r="J1004" s="68"/>
    </row>
    <row r="1005" spans="1:10" ht="15.75">
      <c r="A1005" s="25"/>
      <c r="J1005" s="68"/>
    </row>
    <row r="1006" spans="1:10" ht="15.75">
      <c r="A1006" s="25"/>
      <c r="J1006" s="68"/>
    </row>
    <row r="1007" spans="1:10" ht="15.75">
      <c r="A1007" s="25"/>
      <c r="J1007" s="68"/>
    </row>
    <row r="1008" spans="1:10" ht="15.75">
      <c r="A1008" s="25"/>
      <c r="J1008" s="68"/>
    </row>
    <row r="1009" spans="1:10" ht="15.75">
      <c r="A1009" s="25"/>
      <c r="J1009" s="68"/>
    </row>
    <row r="1010" spans="1:10" ht="15.75">
      <c r="A1010" s="25"/>
      <c r="J1010" s="68"/>
    </row>
    <row r="1011" spans="1:10" ht="15.75">
      <c r="A1011" s="25"/>
      <c r="J1011" s="68"/>
    </row>
    <row r="1012" spans="1:10" ht="15.75">
      <c r="A1012" s="25"/>
      <c r="J1012" s="68"/>
    </row>
    <row r="1013" spans="1:10" ht="15.75">
      <c r="A1013" s="25"/>
      <c r="J1013" s="68"/>
    </row>
    <row r="1014" spans="1:10" ht="15.75">
      <c r="A1014" s="25"/>
      <c r="J1014" s="68"/>
    </row>
    <row r="1015" spans="1:10" ht="15.75">
      <c r="A1015" s="25"/>
      <c r="J1015" s="68"/>
    </row>
    <row r="1016" spans="1:10" ht="15.75">
      <c r="A1016" s="25"/>
      <c r="J1016" s="68"/>
    </row>
    <row r="1017" spans="1:10" ht="15.75">
      <c r="A1017" s="25"/>
      <c r="J1017" s="68"/>
    </row>
    <row r="1018" spans="1:10" ht="15.75">
      <c r="A1018" s="25"/>
      <c r="J1018" s="68"/>
    </row>
    <row r="1019" spans="1:10" ht="15.75">
      <c r="A1019" s="25"/>
      <c r="J1019" s="68"/>
    </row>
    <row r="1020" spans="1:10" ht="15.75">
      <c r="A1020" s="25"/>
      <c r="J1020" s="68"/>
    </row>
    <row r="1021" spans="1:10" ht="15.75">
      <c r="A1021" s="25"/>
      <c r="J1021" s="68"/>
    </row>
    <row r="1022" spans="1:10" ht="15.75">
      <c r="A1022" s="25"/>
      <c r="J1022" s="68"/>
    </row>
    <row r="1023" spans="1:10" ht="15.75">
      <c r="A1023" s="25"/>
      <c r="J1023" s="68"/>
    </row>
    <row r="1024" spans="1:10" ht="15.75">
      <c r="A1024" s="25"/>
      <c r="J1024" s="68"/>
    </row>
    <row r="1025" spans="1:10" ht="15.75">
      <c r="A1025" s="25"/>
      <c r="J1025" s="68"/>
    </row>
    <row r="1026" spans="1:10" ht="15.75">
      <c r="A1026" s="25"/>
      <c r="J1026" s="68"/>
    </row>
    <row r="1027" spans="1:10" ht="15.75">
      <c r="A1027" s="25"/>
      <c r="J1027" s="68"/>
    </row>
    <row r="1028" spans="1:10" ht="15.75">
      <c r="A1028" s="25"/>
      <c r="J1028" s="68"/>
    </row>
    <row r="1029" spans="1:10" ht="15.75">
      <c r="A1029" s="25"/>
      <c r="J1029" s="68"/>
    </row>
    <row r="1030" spans="1:10" ht="15.75">
      <c r="A1030" s="25"/>
      <c r="J1030" s="68"/>
    </row>
    <row r="1031" spans="1:10" ht="15.75">
      <c r="A1031" s="25"/>
      <c r="J1031" s="68"/>
    </row>
    <row r="1032" spans="1:10" ht="15.75">
      <c r="A1032" s="25"/>
      <c r="J1032" s="68"/>
    </row>
    <row r="1033" spans="1:10" ht="15.75">
      <c r="A1033" s="25"/>
      <c r="J1033" s="68"/>
    </row>
    <row r="1034" spans="1:10" ht="15.75">
      <c r="A1034" s="25"/>
      <c r="J1034" s="68"/>
    </row>
    <row r="1035" spans="1:10" ht="15.75">
      <c r="A1035" s="25"/>
      <c r="J1035" s="68"/>
    </row>
    <row r="1036" spans="1:10" ht="15.75">
      <c r="A1036" s="25"/>
      <c r="J1036" s="68"/>
    </row>
    <row r="1037" spans="1:10" ht="15.75">
      <c r="A1037" s="25"/>
      <c r="J1037" s="68"/>
    </row>
    <row r="1038" spans="1:10" ht="15.75">
      <c r="A1038" s="25"/>
      <c r="J1038" s="68"/>
    </row>
    <row r="1039" spans="1:10" ht="15.75">
      <c r="A1039" s="25"/>
      <c r="J1039" s="68"/>
    </row>
    <row r="1040" spans="1:10" ht="15.75">
      <c r="A1040" s="25"/>
      <c r="J1040" s="68"/>
    </row>
    <row r="1041" spans="1:10" ht="15.75">
      <c r="A1041" s="25"/>
      <c r="J1041" s="68"/>
    </row>
    <row r="1042" spans="1:10" ht="15.75">
      <c r="A1042" s="25"/>
      <c r="J1042" s="68"/>
    </row>
    <row r="1043" spans="1:10" ht="15.75">
      <c r="A1043" s="25"/>
      <c r="J1043" s="68"/>
    </row>
    <row r="1044" spans="1:10" ht="15.75">
      <c r="A1044" s="25"/>
      <c r="J1044" s="68"/>
    </row>
    <row r="1045" spans="1:10" ht="15.75">
      <c r="A1045" s="25"/>
      <c r="J1045" s="68"/>
    </row>
    <row r="1046" spans="1:10" ht="15.75">
      <c r="A1046" s="25"/>
      <c r="J1046" s="68"/>
    </row>
    <row r="1047" spans="1:10" ht="15.75">
      <c r="A1047" s="25"/>
      <c r="J1047" s="68"/>
    </row>
    <row r="1048" spans="1:10" ht="15.75">
      <c r="A1048" s="25"/>
      <c r="J1048" s="68"/>
    </row>
    <row r="1049" spans="1:10" ht="15.75">
      <c r="A1049" s="25"/>
      <c r="J1049" s="68"/>
    </row>
    <row r="1050" spans="1:10" ht="15.75">
      <c r="A1050" s="25"/>
      <c r="J1050" s="68"/>
    </row>
    <row r="1051" spans="1:10" ht="15.75">
      <c r="A1051" s="25"/>
      <c r="J1051" s="68"/>
    </row>
    <row r="1052" spans="1:10" ht="15.75">
      <c r="A1052" s="25"/>
      <c r="J1052" s="68"/>
    </row>
    <row r="1053" spans="1:10" ht="15.75">
      <c r="A1053" s="25"/>
      <c r="J1053" s="68"/>
    </row>
    <row r="1054" spans="1:10" ht="15.75">
      <c r="A1054" s="25"/>
      <c r="J1054" s="68"/>
    </row>
    <row r="1055" spans="1:10" ht="15.75">
      <c r="A1055" s="25"/>
      <c r="J1055" s="68"/>
    </row>
    <row r="1056" spans="1:10" ht="15.75">
      <c r="A1056" s="25"/>
      <c r="J1056" s="68"/>
    </row>
    <row r="1057" spans="1:10" ht="15.75">
      <c r="A1057" s="25"/>
      <c r="J1057" s="68"/>
    </row>
    <row r="1058" spans="1:10" ht="15.75">
      <c r="A1058" s="25"/>
      <c r="J1058" s="68"/>
    </row>
    <row r="1059" spans="1:10" ht="15.75">
      <c r="A1059" s="25"/>
      <c r="J1059" s="68"/>
    </row>
    <row r="1060" spans="1:10" ht="15.75">
      <c r="A1060" s="25"/>
      <c r="J1060" s="68"/>
    </row>
    <row r="1061" spans="1:10" ht="15.75">
      <c r="A1061" s="25"/>
      <c r="J1061" s="68"/>
    </row>
    <row r="1062" spans="1:10" ht="15.75">
      <c r="A1062" s="25"/>
      <c r="J1062" s="68"/>
    </row>
    <row r="1063" spans="1:10" ht="15.75">
      <c r="A1063" s="25"/>
      <c r="J1063" s="68"/>
    </row>
    <row r="1064" spans="1:10" ht="15.75">
      <c r="A1064" s="25"/>
      <c r="J1064" s="68"/>
    </row>
    <row r="1065" spans="1:10" ht="15.75">
      <c r="A1065" s="25"/>
      <c r="J1065" s="68"/>
    </row>
    <row r="1066" spans="1:10" ht="15.75">
      <c r="A1066" s="25"/>
      <c r="J1066" s="68"/>
    </row>
    <row r="1067" spans="1:10" ht="15.75">
      <c r="A1067" s="25"/>
      <c r="J1067" s="68"/>
    </row>
    <row r="1068" spans="1:10" ht="15.75">
      <c r="A1068" s="25"/>
      <c r="J1068" s="68"/>
    </row>
    <row r="1069" spans="1:10" ht="15.75">
      <c r="A1069" s="25"/>
      <c r="J1069" s="68"/>
    </row>
    <row r="1070" spans="1:10" ht="15.75">
      <c r="A1070" s="25"/>
      <c r="J1070" s="68"/>
    </row>
    <row r="1071" spans="1:10" ht="15.75">
      <c r="A1071" s="25"/>
      <c r="J1071" s="68"/>
    </row>
    <row r="1072" spans="1:10" ht="15.75">
      <c r="A1072" s="25"/>
      <c r="J1072" s="68"/>
    </row>
    <row r="1073" spans="1:10" ht="15.75">
      <c r="A1073" s="25"/>
      <c r="J1073" s="68"/>
    </row>
    <row r="1074" spans="1:10" ht="15.75">
      <c r="A1074" s="25"/>
      <c r="J1074" s="68"/>
    </row>
    <row r="1075" spans="1:10" ht="15.75">
      <c r="A1075" s="25"/>
      <c r="J1075" s="68"/>
    </row>
    <row r="1076" spans="1:10" ht="15.75">
      <c r="A1076" s="25"/>
      <c r="J1076" s="68"/>
    </row>
    <row r="1077" spans="1:10" ht="15.75">
      <c r="A1077" s="25"/>
      <c r="J1077" s="68"/>
    </row>
    <row r="1078" spans="1:10" ht="15.75">
      <c r="A1078" s="25"/>
      <c r="J1078" s="68"/>
    </row>
    <row r="1079" spans="1:10" ht="15.75">
      <c r="A1079" s="25"/>
      <c r="J1079" s="68"/>
    </row>
    <row r="1080" spans="1:10" ht="15.75">
      <c r="A1080" s="25"/>
      <c r="J1080" s="68"/>
    </row>
    <row r="1081" spans="1:10" ht="15.75">
      <c r="A1081" s="25"/>
      <c r="J1081" s="68"/>
    </row>
    <row r="1082" spans="1:10" ht="15.75">
      <c r="A1082" s="25"/>
      <c r="J1082" s="68"/>
    </row>
    <row r="1083" spans="1:10" ht="15.75">
      <c r="A1083" s="25"/>
      <c r="J1083" s="68"/>
    </row>
    <row r="1084" spans="1:10" ht="15.75">
      <c r="A1084" s="25"/>
      <c r="J1084" s="68"/>
    </row>
    <row r="1085" spans="1:10" ht="15.75">
      <c r="A1085" s="25"/>
      <c r="J1085" s="68"/>
    </row>
    <row r="1086" spans="1:10" ht="15.75">
      <c r="A1086" s="25"/>
      <c r="J1086" s="68"/>
    </row>
    <row r="1087" spans="1:10" ht="15.75">
      <c r="A1087" s="25"/>
      <c r="J1087" s="68"/>
    </row>
    <row r="1088" spans="1:10" ht="15.75">
      <c r="A1088" s="25"/>
      <c r="J1088" s="68"/>
    </row>
  </sheetData>
  <mergeCells count="13">
    <mergeCell ref="J5:J6"/>
    <mergeCell ref="K5:K6"/>
    <mergeCell ref="L5:S5"/>
    <mergeCell ref="T5:AA5"/>
    <mergeCell ref="AB5:AI5"/>
    <mergeCell ref="A1:AI1"/>
    <mergeCell ref="A2:AI2"/>
    <mergeCell ref="A5:A6"/>
    <mergeCell ref="B5:B6"/>
    <mergeCell ref="C5:C6"/>
    <mergeCell ref="D5:D6"/>
    <mergeCell ref="E5:E6"/>
    <mergeCell ref="F5:F6"/>
  </mergeCells>
  <printOptions horizontalCentered="1"/>
  <pageMargins left="0.45" right="0.45" top="0.75" bottom="0.75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053"/>
  <sheetViews>
    <sheetView zoomScaleNormal="100" workbookViewId="0">
      <pane xSplit="2" ySplit="8" topLeftCell="C21" activePane="bottomRight" state="frozen"/>
      <selection pane="topRight" activeCell="C1" sqref="C1"/>
      <selection pane="bottomLeft" activeCell="A9" sqref="A9"/>
      <selection pane="bottomRight" activeCell="J51" sqref="J51"/>
    </sheetView>
  </sheetViews>
  <sheetFormatPr defaultColWidth="11.25" defaultRowHeight="15" customHeight="1"/>
  <cols>
    <col min="1" max="1" width="4.125" customWidth="1"/>
    <col min="2" max="2" width="30.5" customWidth="1"/>
    <col min="3" max="3" width="16.25" customWidth="1"/>
    <col min="4" max="4" width="6" customWidth="1"/>
    <col min="5" max="6" width="7.125" customWidth="1"/>
    <col min="7" max="7" width="6.75" customWidth="1"/>
    <col min="8" max="8" width="5" customWidth="1"/>
    <col min="9" max="9" width="5.125" customWidth="1"/>
    <col min="10" max="10" width="6.5" customWidth="1"/>
    <col min="11" max="11" width="5" customWidth="1"/>
    <col min="12" max="12" width="6" customWidth="1"/>
    <col min="13" max="14" width="7.125" customWidth="1"/>
    <col min="15" max="15" width="6.25" customWidth="1"/>
    <col min="16" max="16" width="5" customWidth="1"/>
    <col min="17" max="17" width="5.125" customWidth="1"/>
    <col min="18" max="18" width="6.5" customWidth="1"/>
    <col min="19" max="19" width="6.25" customWidth="1"/>
    <col min="20" max="20" width="7.25" customWidth="1"/>
    <col min="21" max="22" width="8.875" customWidth="1"/>
    <col min="23" max="23" width="8.5" customWidth="1"/>
    <col min="24" max="24" width="5.75" customWidth="1"/>
    <col min="25" max="25" width="6.125" customWidth="1"/>
    <col min="26" max="26" width="7.875" customWidth="1"/>
    <col min="27" max="27" width="6" customWidth="1"/>
    <col min="28" max="28" width="11.25" customWidth="1"/>
    <col min="29" max="29" width="52.875" customWidth="1"/>
    <col min="30" max="30" width="7.625" customWidth="1"/>
    <col min="31" max="31" width="12.375" customWidth="1"/>
    <col min="32" max="32" width="6.375" customWidth="1"/>
    <col min="33" max="35" width="6.75" customWidth="1"/>
    <col min="36" max="36" width="10" customWidth="1"/>
    <col min="37" max="45" width="11.25" customWidth="1"/>
  </cols>
  <sheetData>
    <row r="1" spans="1:36" ht="15.75" customHeight="1">
      <c r="A1" s="3" t="s">
        <v>118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C1" s="2"/>
      <c r="AD1" s="2"/>
      <c r="AE1" s="2"/>
      <c r="AF1" s="2"/>
      <c r="AG1" s="2"/>
      <c r="AH1" s="2"/>
      <c r="AI1" s="2"/>
      <c r="AJ1" s="2"/>
    </row>
    <row r="2" spans="1:36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AC2" s="3"/>
      <c r="AD2" s="3"/>
      <c r="AE2" s="3"/>
      <c r="AF2" s="3"/>
      <c r="AG2" s="3"/>
      <c r="AH2" s="3"/>
      <c r="AI2" s="3"/>
      <c r="AJ2" s="2"/>
    </row>
    <row r="3" spans="1:36" ht="1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AC3" s="3"/>
      <c r="AD3" s="3"/>
      <c r="AE3" s="3"/>
      <c r="AF3" s="3"/>
      <c r="AG3" s="3"/>
      <c r="AH3" s="3"/>
      <c r="AI3" s="3"/>
      <c r="AJ3" s="2"/>
    </row>
    <row r="4" spans="1:36" ht="15.7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AC4" s="3"/>
      <c r="AD4" s="3"/>
      <c r="AE4" s="3"/>
      <c r="AF4" s="3"/>
      <c r="AG4" s="3"/>
      <c r="AH4" s="3"/>
      <c r="AI4" s="3"/>
      <c r="AJ4" s="2"/>
    </row>
    <row r="5" spans="1:36" ht="15.75" customHeight="1">
      <c r="A5" s="48"/>
      <c r="B5" s="49"/>
      <c r="C5" s="49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C5" s="49"/>
      <c r="AD5" s="49"/>
      <c r="AE5" s="49"/>
      <c r="AF5" s="49"/>
      <c r="AG5" s="49"/>
      <c r="AH5" s="49"/>
      <c r="AI5" s="49"/>
      <c r="AJ5" s="49"/>
    </row>
    <row r="6" spans="1:36" ht="15.75" customHeight="1">
      <c r="A6" s="229" t="s">
        <v>4</v>
      </c>
      <c r="B6" s="227" t="s">
        <v>5</v>
      </c>
      <c r="C6" s="227" t="s">
        <v>156</v>
      </c>
      <c r="D6" s="230" t="s">
        <v>13</v>
      </c>
      <c r="E6" s="231"/>
      <c r="F6" s="231"/>
      <c r="G6" s="231"/>
      <c r="H6" s="231"/>
      <c r="I6" s="231"/>
      <c r="J6" s="231"/>
      <c r="K6" s="232"/>
      <c r="L6" s="230" t="s">
        <v>14</v>
      </c>
      <c r="M6" s="231"/>
      <c r="N6" s="231"/>
      <c r="O6" s="231"/>
      <c r="P6" s="231"/>
      <c r="Q6" s="231"/>
      <c r="R6" s="231"/>
      <c r="S6" s="232"/>
      <c r="T6" s="230" t="s">
        <v>15</v>
      </c>
      <c r="U6" s="231"/>
      <c r="V6" s="231"/>
      <c r="W6" s="231"/>
      <c r="X6" s="231"/>
      <c r="Y6" s="231"/>
      <c r="Z6" s="231"/>
      <c r="AA6" s="232"/>
      <c r="AC6" s="233" t="s">
        <v>6</v>
      </c>
      <c r="AD6" s="233" t="s">
        <v>119</v>
      </c>
      <c r="AE6" s="233" t="s">
        <v>8</v>
      </c>
      <c r="AF6" s="233" t="s">
        <v>9</v>
      </c>
      <c r="AG6" s="7" t="s">
        <v>10</v>
      </c>
      <c r="AH6" s="8"/>
      <c r="AI6" s="8"/>
      <c r="AJ6" s="233" t="s">
        <v>11</v>
      </c>
    </row>
    <row r="7" spans="1:36" ht="30.75" customHeight="1">
      <c r="A7" s="228"/>
      <c r="B7" s="228"/>
      <c r="C7" s="228"/>
      <c r="D7" s="10" t="s">
        <v>19</v>
      </c>
      <c r="E7" s="10" t="s">
        <v>20</v>
      </c>
      <c r="F7" s="10" t="s">
        <v>21</v>
      </c>
      <c r="G7" s="10" t="s">
        <v>22</v>
      </c>
      <c r="H7" s="10" t="s">
        <v>23</v>
      </c>
      <c r="I7" s="10" t="s">
        <v>24</v>
      </c>
      <c r="J7" s="10" t="s">
        <v>25</v>
      </c>
      <c r="K7" s="10" t="s">
        <v>26</v>
      </c>
      <c r="L7" s="10" t="s">
        <v>19</v>
      </c>
      <c r="M7" s="10" t="s">
        <v>20</v>
      </c>
      <c r="N7" s="10" t="s">
        <v>21</v>
      </c>
      <c r="O7" s="10" t="s">
        <v>22</v>
      </c>
      <c r="P7" s="10" t="s">
        <v>23</v>
      </c>
      <c r="Q7" s="10" t="s">
        <v>24</v>
      </c>
      <c r="R7" s="10" t="s">
        <v>25</v>
      </c>
      <c r="S7" s="10" t="s">
        <v>26</v>
      </c>
      <c r="T7" s="10" t="s">
        <v>19</v>
      </c>
      <c r="U7" s="10" t="s">
        <v>20</v>
      </c>
      <c r="V7" s="10" t="s">
        <v>21</v>
      </c>
      <c r="W7" s="10" t="s">
        <v>22</v>
      </c>
      <c r="X7" s="10" t="s">
        <v>23</v>
      </c>
      <c r="Y7" s="10" t="s">
        <v>24</v>
      </c>
      <c r="Z7" s="10" t="s">
        <v>25</v>
      </c>
      <c r="AA7" s="10" t="s">
        <v>26</v>
      </c>
      <c r="AC7" s="228"/>
      <c r="AD7" s="228"/>
      <c r="AE7" s="228"/>
      <c r="AF7" s="228"/>
      <c r="AG7" s="9" t="s">
        <v>16</v>
      </c>
      <c r="AH7" s="9" t="s">
        <v>17</v>
      </c>
      <c r="AI7" s="9" t="s">
        <v>18</v>
      </c>
      <c r="AJ7" s="228"/>
    </row>
    <row r="8" spans="1:36" ht="15.75" customHeight="1">
      <c r="A8" s="37"/>
      <c r="B8" s="38" t="s">
        <v>120</v>
      </c>
      <c r="C8" s="40"/>
      <c r="D8" s="44">
        <f t="shared" ref="D8:E8" si="0">D9+D12+D24+D28+D36+D41+D45+D49+D52+D54+D57+D60+D66+D71+D74+D77+D79+D83+D87+D92+D98+D106+D110+D112+D115+D116+D117+D120+D121+D127+D130+D133+D139</f>
        <v>1</v>
      </c>
      <c r="E8" s="44">
        <f t="shared" si="0"/>
        <v>78</v>
      </c>
      <c r="F8" s="40"/>
      <c r="G8" s="44">
        <f>G9+G12+G24+G28+G36+G41+G45+G49+G52+G54+G57+G60+G66+G71+G74+G77+G79+G83+G87+G92+G98+G106+G110+G112+G115+G116+G117+G120+G121+G127+G130+G133+G139</f>
        <v>370</v>
      </c>
      <c r="H8" s="40"/>
      <c r="I8" s="44">
        <f>I9+I12+I24+I28+I36+I41+I45+I49+I52+I54+I57+I60+I66+I71+I74+I77+I79+I83+I87+I92+I98+I106+I110+I112+I115+I116+I117+I120+I121+I127+I130+I133+I139</f>
        <v>119</v>
      </c>
      <c r="J8" s="40"/>
      <c r="K8" s="40"/>
      <c r="L8" s="44">
        <f t="shared" ref="L8:M8" si="1">L9+L12+L24+L28+L36+L41+L45+L49+L52+L54+L57+L60+L66+L71+L74+L77+L79+L83+L87+L92+L98+L106+L110+L112+L115+L116+L117+L120+L121+L127+L130+L133+L139</f>
        <v>24</v>
      </c>
      <c r="M8" s="44">
        <f t="shared" si="1"/>
        <v>2269</v>
      </c>
      <c r="N8" s="40"/>
      <c r="O8" s="44">
        <f>O9+O12+O24+O28+O36+O41+O45+O49+O52+O54+O57+O60+O66+O71+O74+O77+O79+O83+O87+O92+O98+O106+O110+O112+O115+O116+O117+O120+O121+O127+O130+O133+O139</f>
        <v>8282</v>
      </c>
      <c r="P8" s="40"/>
      <c r="Q8" s="42">
        <f>Q9+Q12+Q24+Q28+Q36+Q41+Q45+Q49+Q52+Q54+Q57+Q60+Q66+Q71+Q74+Q77+Q79+Q83+Q87+Q92+Q98+Q106+Q110+Q112+Q115+Q116+Q117+Q120+Q121+Q127+Q130+Q133+Q139</f>
        <v>4002</v>
      </c>
      <c r="R8" s="40"/>
      <c r="S8" s="40"/>
      <c r="T8" s="44">
        <f t="shared" ref="T8:W8" si="2">T9+T12+T24+T28+T36+T41+T45+T49+T52+T54+T57+T60+T66+T71+T74+T77+T79+T83+T87+T92+T98+T106+T110+T112+T115+T116+T117+T120+T121+T127+T130+T133+T139</f>
        <v>2</v>
      </c>
      <c r="U8" s="44">
        <f t="shared" si="2"/>
        <v>93</v>
      </c>
      <c r="V8" s="44">
        <f t="shared" si="2"/>
        <v>0</v>
      </c>
      <c r="W8" s="44">
        <f t="shared" si="2"/>
        <v>550</v>
      </c>
      <c r="X8" s="40"/>
      <c r="Y8" s="44">
        <f>Y9+Y12+Y24+Y28+Y36+Y41+Y45+Y49+Y52+Y54+Y57+Y60+Y66+Y71+Y74+Y77+Y79+Y83+Y87+Y92+Y98+Y106+Y110+Y112+Y115+Y116+Y117+Y120+Y121+Y127+Y130+Y133+Y139</f>
        <v>244</v>
      </c>
      <c r="Z8" s="40"/>
      <c r="AA8" s="40"/>
      <c r="AC8" s="39"/>
      <c r="AD8" s="40"/>
      <c r="AE8" s="41">
        <f t="shared" ref="AE8:AI8" si="3">AE9+AE12+AE24+AE28+AE36+AE41+AE45+AE49+AE52+AE54+AE57+AE60+AE66+AE71+AE74+AE77+AE79+AE83+AE87+AE92+AE98+AE106+AE110+AE112+AE115+AE116+AE117+AE120+AE121+AE127+AE130+AE133+AE139</f>
        <v>2287423.1999999997</v>
      </c>
      <c r="AF8" s="44">
        <f t="shared" si="3"/>
        <v>681</v>
      </c>
      <c r="AG8" s="44">
        <f t="shared" si="3"/>
        <v>400</v>
      </c>
      <c r="AH8" s="44">
        <f t="shared" si="3"/>
        <v>279</v>
      </c>
      <c r="AI8" s="44">
        <f t="shared" si="3"/>
        <v>20</v>
      </c>
      <c r="AJ8" s="43"/>
    </row>
    <row r="9" spans="1:36" ht="15.75" customHeight="1">
      <c r="A9" s="11">
        <v>1</v>
      </c>
      <c r="B9" s="12" t="s">
        <v>27</v>
      </c>
      <c r="C9" s="14"/>
      <c r="D9" s="14">
        <f t="shared" ref="D9:E9" si="4">D10+D11</f>
        <v>1</v>
      </c>
      <c r="E9" s="14">
        <f t="shared" si="4"/>
        <v>11</v>
      </c>
      <c r="F9" s="14"/>
      <c r="G9" s="14"/>
      <c r="H9" s="14"/>
      <c r="I9" s="14"/>
      <c r="J9" s="14"/>
      <c r="K9" s="14"/>
      <c r="L9" s="14">
        <f t="shared" ref="L9:M9" si="5">L10+L11</f>
        <v>24</v>
      </c>
      <c r="M9" s="14">
        <f t="shared" si="5"/>
        <v>411</v>
      </c>
      <c r="N9" s="14"/>
      <c r="O9" s="14"/>
      <c r="P9" s="14"/>
      <c r="Q9" s="14"/>
      <c r="R9" s="14"/>
      <c r="S9" s="14"/>
      <c r="T9" s="17">
        <v>2</v>
      </c>
      <c r="U9" s="17">
        <v>20</v>
      </c>
      <c r="V9" s="14"/>
      <c r="W9" s="14"/>
      <c r="X9" s="14"/>
      <c r="Y9" s="14"/>
      <c r="Z9" s="14"/>
      <c r="AA9" s="14"/>
      <c r="AC9" s="13"/>
      <c r="AD9" s="14"/>
      <c r="AE9" s="15">
        <f t="shared" ref="AE9:AI9" si="6">AE10+AE11</f>
        <v>3818</v>
      </c>
      <c r="AF9" s="15">
        <f t="shared" si="6"/>
        <v>20</v>
      </c>
      <c r="AG9" s="15">
        <f t="shared" si="6"/>
        <v>6</v>
      </c>
      <c r="AH9" s="15">
        <f t="shared" si="6"/>
        <v>14</v>
      </c>
      <c r="AI9" s="14">
        <f t="shared" si="6"/>
        <v>0</v>
      </c>
      <c r="AJ9" s="16"/>
    </row>
    <row r="10" spans="1:36" ht="15.75" customHeight="1">
      <c r="A10" s="11"/>
      <c r="B10" s="17" t="s">
        <v>28</v>
      </c>
      <c r="C10" s="17">
        <v>1</v>
      </c>
      <c r="D10" s="17">
        <v>1</v>
      </c>
      <c r="E10" s="17">
        <v>4</v>
      </c>
      <c r="F10" s="14"/>
      <c r="G10" s="14"/>
      <c r="H10" s="14"/>
      <c r="I10" s="14"/>
      <c r="J10" s="14"/>
      <c r="K10" s="14"/>
      <c r="L10" s="17">
        <v>24</v>
      </c>
      <c r="M10" s="17">
        <v>156</v>
      </c>
      <c r="N10" s="14"/>
      <c r="O10" s="14"/>
      <c r="P10" s="14"/>
      <c r="Q10" s="14"/>
      <c r="R10" s="14"/>
      <c r="S10" s="14"/>
      <c r="T10" s="17">
        <v>2</v>
      </c>
      <c r="U10" s="17">
        <v>8</v>
      </c>
      <c r="V10" s="14"/>
      <c r="W10" s="14"/>
      <c r="X10" s="14"/>
      <c r="Y10" s="14"/>
      <c r="Z10" s="14"/>
      <c r="AA10" s="14"/>
      <c r="AC10" s="18" t="s">
        <v>29</v>
      </c>
      <c r="AD10" s="14"/>
      <c r="AE10" s="17">
        <v>1347</v>
      </c>
      <c r="AF10" s="17">
        <v>13</v>
      </c>
      <c r="AG10" s="17">
        <v>6</v>
      </c>
      <c r="AH10" s="17">
        <v>7</v>
      </c>
      <c r="AI10" s="14"/>
      <c r="AJ10" s="19" t="s">
        <v>30</v>
      </c>
    </row>
    <row r="11" spans="1:36" ht="15.75" customHeight="1">
      <c r="A11" s="11"/>
      <c r="B11" s="17" t="s">
        <v>31</v>
      </c>
      <c r="C11" s="17">
        <v>1</v>
      </c>
      <c r="D11" s="14"/>
      <c r="E11" s="17">
        <v>7</v>
      </c>
      <c r="F11" s="14"/>
      <c r="G11" s="14"/>
      <c r="H11" s="14"/>
      <c r="I11" s="14"/>
      <c r="J11" s="14"/>
      <c r="K11" s="14"/>
      <c r="L11" s="14"/>
      <c r="M11" s="17">
        <v>255</v>
      </c>
      <c r="N11" s="14"/>
      <c r="O11" s="14"/>
      <c r="P11" s="14"/>
      <c r="Q11" s="14"/>
      <c r="R11" s="14"/>
      <c r="S11" s="14"/>
      <c r="T11" s="14"/>
      <c r="U11" s="17">
        <v>12</v>
      </c>
      <c r="V11" s="14"/>
      <c r="W11" s="14"/>
      <c r="X11" s="14"/>
      <c r="Y11" s="14"/>
      <c r="Z11" s="14"/>
      <c r="AA11" s="14"/>
      <c r="AC11" s="18" t="s">
        <v>32</v>
      </c>
      <c r="AD11" s="14"/>
      <c r="AE11" s="17">
        <v>2471</v>
      </c>
      <c r="AF11" s="17">
        <v>7</v>
      </c>
      <c r="AG11" s="14"/>
      <c r="AH11" s="17">
        <v>7</v>
      </c>
      <c r="AI11" s="14"/>
      <c r="AJ11" s="19" t="s">
        <v>30</v>
      </c>
    </row>
    <row r="12" spans="1:36" ht="15.75" customHeight="1">
      <c r="A12" s="20">
        <v>2</v>
      </c>
      <c r="B12" s="21" t="s">
        <v>33</v>
      </c>
      <c r="C12" s="15"/>
      <c r="D12" s="14"/>
      <c r="E12" s="15">
        <f>SUM(E13:E23)</f>
        <v>11</v>
      </c>
      <c r="F12" s="14"/>
      <c r="G12" s="14"/>
      <c r="H12" s="14"/>
      <c r="I12" s="14"/>
      <c r="J12" s="14"/>
      <c r="K12" s="14"/>
      <c r="L12" s="14"/>
      <c r="M12" s="15">
        <f>SUM(M13:M23)</f>
        <v>309</v>
      </c>
      <c r="N12" s="14"/>
      <c r="O12" s="14"/>
      <c r="P12" s="14"/>
      <c r="Q12" s="14"/>
      <c r="R12" s="14"/>
      <c r="S12" s="14"/>
      <c r="T12" s="14"/>
      <c r="U12" s="15">
        <f>SUM(U13:U23)</f>
        <v>12</v>
      </c>
      <c r="V12" s="14"/>
      <c r="W12" s="14"/>
      <c r="X12" s="14"/>
      <c r="Y12" s="14"/>
      <c r="Z12" s="14"/>
      <c r="AA12" s="14"/>
      <c r="AC12" s="18"/>
      <c r="AD12" s="14"/>
      <c r="AE12" s="15">
        <f t="shared" ref="AE12:AH12" si="7">SUM(AE13:AE23)</f>
        <v>1852</v>
      </c>
      <c r="AF12" s="15">
        <f t="shared" si="7"/>
        <v>11</v>
      </c>
      <c r="AG12" s="15">
        <f t="shared" si="7"/>
        <v>0</v>
      </c>
      <c r="AH12" s="15">
        <f t="shared" si="7"/>
        <v>11</v>
      </c>
      <c r="AI12" s="14"/>
      <c r="AJ12" s="16"/>
    </row>
    <row r="13" spans="1:36" ht="15.75" customHeight="1">
      <c r="A13" s="11"/>
      <c r="B13" s="22" t="s">
        <v>34</v>
      </c>
      <c r="C13" s="17">
        <v>0</v>
      </c>
      <c r="D13" s="14"/>
      <c r="E13" s="17">
        <v>1</v>
      </c>
      <c r="F13" s="14"/>
      <c r="G13" s="14"/>
      <c r="H13" s="14"/>
      <c r="I13" s="14"/>
      <c r="J13" s="14"/>
      <c r="K13" s="14"/>
      <c r="L13" s="14"/>
      <c r="M13" s="17">
        <v>36</v>
      </c>
      <c r="N13" s="14"/>
      <c r="O13" s="14"/>
      <c r="P13" s="14"/>
      <c r="Q13" s="14"/>
      <c r="R13" s="14"/>
      <c r="S13" s="14"/>
      <c r="T13" s="14"/>
      <c r="U13" s="17">
        <v>1</v>
      </c>
      <c r="V13" s="14"/>
      <c r="W13" s="14"/>
      <c r="X13" s="14"/>
      <c r="Y13" s="14"/>
      <c r="Z13" s="14"/>
      <c r="AA13" s="14"/>
      <c r="AC13" s="18" t="s">
        <v>35</v>
      </c>
      <c r="AD13" s="14"/>
      <c r="AE13" s="17">
        <v>420</v>
      </c>
      <c r="AF13" s="17">
        <v>1</v>
      </c>
      <c r="AG13" s="14"/>
      <c r="AH13" s="17">
        <v>1</v>
      </c>
      <c r="AI13" s="14"/>
      <c r="AJ13" s="19" t="s">
        <v>30</v>
      </c>
    </row>
    <row r="14" spans="1:36" ht="15.75" customHeight="1">
      <c r="A14" s="11"/>
      <c r="B14" s="17" t="s">
        <v>36</v>
      </c>
      <c r="C14" s="17">
        <v>3</v>
      </c>
      <c r="D14" s="14"/>
      <c r="E14" s="17">
        <v>1</v>
      </c>
      <c r="F14" s="14"/>
      <c r="G14" s="14"/>
      <c r="H14" s="14"/>
      <c r="I14" s="14"/>
      <c r="J14" s="14"/>
      <c r="K14" s="14"/>
      <c r="L14" s="14"/>
      <c r="M14" s="17">
        <v>21</v>
      </c>
      <c r="N14" s="14"/>
      <c r="O14" s="14"/>
      <c r="P14" s="14"/>
      <c r="Q14" s="14"/>
      <c r="R14" s="14"/>
      <c r="S14" s="14"/>
      <c r="T14" s="14"/>
      <c r="U14" s="17">
        <v>1</v>
      </c>
      <c r="V14" s="14"/>
      <c r="W14" s="14"/>
      <c r="X14" s="14"/>
      <c r="Y14" s="14"/>
      <c r="Z14" s="14"/>
      <c r="AA14" s="14"/>
      <c r="AC14" s="18" t="s">
        <v>37</v>
      </c>
      <c r="AD14" s="14"/>
      <c r="AE14" s="17">
        <v>180</v>
      </c>
      <c r="AF14" s="17">
        <v>1</v>
      </c>
      <c r="AG14" s="14"/>
      <c r="AH14" s="17">
        <v>1</v>
      </c>
      <c r="AI14" s="14"/>
      <c r="AJ14" s="19" t="s">
        <v>30</v>
      </c>
    </row>
    <row r="15" spans="1:36" ht="15.75" customHeight="1">
      <c r="A15" s="11"/>
      <c r="B15" s="17" t="s">
        <v>38</v>
      </c>
      <c r="C15" s="17">
        <v>6</v>
      </c>
      <c r="D15" s="14"/>
      <c r="E15" s="17">
        <v>1</v>
      </c>
      <c r="F15" s="14"/>
      <c r="G15" s="14"/>
      <c r="H15" s="14"/>
      <c r="I15" s="14"/>
      <c r="J15" s="14"/>
      <c r="K15" s="14"/>
      <c r="L15" s="14"/>
      <c r="M15" s="17">
        <v>23</v>
      </c>
      <c r="N15" s="14"/>
      <c r="O15" s="14"/>
      <c r="P15" s="14"/>
      <c r="Q15" s="14"/>
      <c r="R15" s="14"/>
      <c r="S15" s="14"/>
      <c r="T15" s="14"/>
      <c r="U15" s="17">
        <v>1</v>
      </c>
      <c r="V15" s="14"/>
      <c r="W15" s="14"/>
      <c r="X15" s="14"/>
      <c r="Y15" s="14"/>
      <c r="Z15" s="14"/>
      <c r="AA15" s="14"/>
      <c r="AC15" s="18" t="s">
        <v>37</v>
      </c>
      <c r="AD15" s="14"/>
      <c r="AE15" s="17">
        <v>240</v>
      </c>
      <c r="AF15" s="17">
        <v>1</v>
      </c>
      <c r="AG15" s="14"/>
      <c r="AH15" s="17">
        <v>1</v>
      </c>
      <c r="AI15" s="14"/>
      <c r="AJ15" s="19" t="s">
        <v>30</v>
      </c>
    </row>
    <row r="16" spans="1:36" ht="15.75" customHeight="1">
      <c r="A16" s="11"/>
      <c r="B16" s="17" t="s">
        <v>39</v>
      </c>
      <c r="C16" s="17">
        <v>2</v>
      </c>
      <c r="D16" s="14"/>
      <c r="E16" s="17">
        <v>1</v>
      </c>
      <c r="F16" s="14"/>
      <c r="G16" s="14"/>
      <c r="H16" s="14"/>
      <c r="I16" s="14"/>
      <c r="J16" s="14"/>
      <c r="K16" s="14"/>
      <c r="L16" s="14"/>
      <c r="M16" s="17">
        <v>21</v>
      </c>
      <c r="N16" s="14"/>
      <c r="O16" s="14"/>
      <c r="P16" s="14"/>
      <c r="Q16" s="14"/>
      <c r="R16" s="14"/>
      <c r="S16" s="14"/>
      <c r="T16" s="14"/>
      <c r="U16" s="17">
        <v>1</v>
      </c>
      <c r="V16" s="14"/>
      <c r="W16" s="14"/>
      <c r="X16" s="14"/>
      <c r="Y16" s="14"/>
      <c r="Z16" s="14"/>
      <c r="AA16" s="14"/>
      <c r="AC16" s="18" t="s">
        <v>35</v>
      </c>
      <c r="AD16" s="14"/>
      <c r="AE16" s="17">
        <v>64</v>
      </c>
      <c r="AF16" s="17">
        <v>1</v>
      </c>
      <c r="AG16" s="14"/>
      <c r="AH16" s="17">
        <v>1</v>
      </c>
      <c r="AI16" s="14"/>
      <c r="AJ16" s="16"/>
    </row>
    <row r="17" spans="1:36" ht="15.75" customHeight="1">
      <c r="A17" s="11"/>
      <c r="B17" s="17" t="s">
        <v>40</v>
      </c>
      <c r="C17" s="17">
        <v>5</v>
      </c>
      <c r="D17" s="14"/>
      <c r="E17" s="17">
        <v>1</v>
      </c>
      <c r="F17" s="14"/>
      <c r="G17" s="14"/>
      <c r="H17" s="14"/>
      <c r="I17" s="14"/>
      <c r="J17" s="14"/>
      <c r="K17" s="14"/>
      <c r="L17" s="14"/>
      <c r="M17" s="17">
        <v>42</v>
      </c>
      <c r="N17" s="14"/>
      <c r="O17" s="14"/>
      <c r="P17" s="14"/>
      <c r="Q17" s="14"/>
      <c r="R17" s="14"/>
      <c r="S17" s="14"/>
      <c r="T17" s="14"/>
      <c r="U17" s="17">
        <v>2</v>
      </c>
      <c r="V17" s="14"/>
      <c r="W17" s="14"/>
      <c r="X17" s="14"/>
      <c r="Y17" s="14"/>
      <c r="Z17" s="14"/>
      <c r="AA17" s="14"/>
      <c r="AC17" s="18" t="s">
        <v>41</v>
      </c>
      <c r="AD17" s="14"/>
      <c r="AE17" s="17">
        <v>64</v>
      </c>
      <c r="AF17" s="17">
        <v>1</v>
      </c>
      <c r="AG17" s="14"/>
      <c r="AH17" s="17">
        <v>1</v>
      </c>
      <c r="AI17" s="14"/>
      <c r="AJ17" s="16"/>
    </row>
    <row r="18" spans="1:36" ht="15.75" customHeight="1">
      <c r="A18" s="11"/>
      <c r="B18" s="17" t="s">
        <v>42</v>
      </c>
      <c r="C18" s="17">
        <v>8</v>
      </c>
      <c r="D18" s="14"/>
      <c r="E18" s="17">
        <v>1</v>
      </c>
      <c r="F18" s="14"/>
      <c r="G18" s="14"/>
      <c r="H18" s="14"/>
      <c r="I18" s="14"/>
      <c r="J18" s="14"/>
      <c r="K18" s="14"/>
      <c r="L18" s="14"/>
      <c r="M18" s="17">
        <v>33</v>
      </c>
      <c r="N18" s="14"/>
      <c r="O18" s="14"/>
      <c r="P18" s="14"/>
      <c r="Q18" s="14"/>
      <c r="R18" s="14"/>
      <c r="S18" s="14"/>
      <c r="T18" s="14"/>
      <c r="U18" s="17">
        <v>1</v>
      </c>
      <c r="V18" s="14"/>
      <c r="W18" s="14"/>
      <c r="X18" s="14"/>
      <c r="Y18" s="14"/>
      <c r="Z18" s="14"/>
      <c r="AA18" s="14"/>
      <c r="AC18" s="18" t="s">
        <v>41</v>
      </c>
      <c r="AD18" s="14"/>
      <c r="AE18" s="17">
        <v>240</v>
      </c>
      <c r="AF18" s="17">
        <v>1</v>
      </c>
      <c r="AG18" s="14"/>
      <c r="AH18" s="17">
        <v>1</v>
      </c>
      <c r="AI18" s="14"/>
      <c r="AJ18" s="19" t="s">
        <v>30</v>
      </c>
    </row>
    <row r="19" spans="1:36" ht="15.75" customHeight="1">
      <c r="A19" s="11"/>
      <c r="B19" s="17" t="s">
        <v>43</v>
      </c>
      <c r="C19" s="17">
        <v>7</v>
      </c>
      <c r="D19" s="14"/>
      <c r="E19" s="17">
        <v>1</v>
      </c>
      <c r="F19" s="14"/>
      <c r="G19" s="14"/>
      <c r="H19" s="14"/>
      <c r="I19" s="14"/>
      <c r="J19" s="14"/>
      <c r="K19" s="14"/>
      <c r="L19" s="14"/>
      <c r="M19" s="17">
        <v>22</v>
      </c>
      <c r="N19" s="14"/>
      <c r="O19" s="14"/>
      <c r="P19" s="14"/>
      <c r="Q19" s="14"/>
      <c r="R19" s="14"/>
      <c r="S19" s="14"/>
      <c r="T19" s="14"/>
      <c r="U19" s="17">
        <v>1</v>
      </c>
      <c r="V19" s="14"/>
      <c r="W19" s="14"/>
      <c r="X19" s="14"/>
      <c r="Y19" s="14"/>
      <c r="Z19" s="14"/>
      <c r="AA19" s="14"/>
      <c r="AC19" s="18" t="s">
        <v>44</v>
      </c>
      <c r="AD19" s="14"/>
      <c r="AE19" s="17">
        <v>64</v>
      </c>
      <c r="AF19" s="17">
        <v>1</v>
      </c>
      <c r="AG19" s="14"/>
      <c r="AH19" s="17">
        <v>1</v>
      </c>
      <c r="AI19" s="14"/>
      <c r="AJ19" s="16"/>
    </row>
    <row r="20" spans="1:36" ht="15.75" customHeight="1">
      <c r="A20" s="11"/>
      <c r="B20" s="17" t="s">
        <v>45</v>
      </c>
      <c r="C20" s="17">
        <v>4</v>
      </c>
      <c r="D20" s="14"/>
      <c r="E20" s="17">
        <v>1</v>
      </c>
      <c r="F20" s="14"/>
      <c r="G20" s="14"/>
      <c r="H20" s="14"/>
      <c r="I20" s="14"/>
      <c r="J20" s="14"/>
      <c r="K20" s="14"/>
      <c r="L20" s="14"/>
      <c r="M20" s="17">
        <v>32</v>
      </c>
      <c r="N20" s="14"/>
      <c r="O20" s="14"/>
      <c r="P20" s="14"/>
      <c r="Q20" s="14"/>
      <c r="R20" s="14"/>
      <c r="S20" s="14"/>
      <c r="T20" s="14"/>
      <c r="U20" s="17">
        <v>1</v>
      </c>
      <c r="V20" s="14"/>
      <c r="W20" s="14"/>
      <c r="X20" s="14"/>
      <c r="Y20" s="14"/>
      <c r="Z20" s="14"/>
      <c r="AA20" s="14"/>
      <c r="AC20" s="18" t="s">
        <v>46</v>
      </c>
      <c r="AD20" s="14"/>
      <c r="AE20" s="17">
        <v>270</v>
      </c>
      <c r="AF20" s="17">
        <v>1</v>
      </c>
      <c r="AG20" s="14"/>
      <c r="AH20" s="17">
        <v>1</v>
      </c>
      <c r="AI20" s="14"/>
      <c r="AJ20" s="19" t="s">
        <v>30</v>
      </c>
    </row>
    <row r="21" spans="1:36" ht="15.75" customHeight="1">
      <c r="A21" s="11"/>
      <c r="B21" s="17" t="s">
        <v>47</v>
      </c>
      <c r="C21" s="17">
        <v>9</v>
      </c>
      <c r="D21" s="14"/>
      <c r="E21" s="17">
        <v>1</v>
      </c>
      <c r="F21" s="14"/>
      <c r="G21" s="14"/>
      <c r="H21" s="14"/>
      <c r="I21" s="14"/>
      <c r="J21" s="14"/>
      <c r="K21" s="14"/>
      <c r="L21" s="14"/>
      <c r="M21" s="17">
        <v>29</v>
      </c>
      <c r="N21" s="14"/>
      <c r="O21" s="14"/>
      <c r="P21" s="14"/>
      <c r="Q21" s="14"/>
      <c r="R21" s="14"/>
      <c r="S21" s="14"/>
      <c r="T21" s="14"/>
      <c r="U21" s="17">
        <v>1</v>
      </c>
      <c r="V21" s="14"/>
      <c r="W21" s="14"/>
      <c r="X21" s="14"/>
      <c r="Y21" s="14"/>
      <c r="Z21" s="14"/>
      <c r="AA21" s="14"/>
      <c r="AC21" s="18" t="s">
        <v>48</v>
      </c>
      <c r="AD21" s="14"/>
      <c r="AE21" s="17">
        <v>182</v>
      </c>
      <c r="AF21" s="17">
        <v>1</v>
      </c>
      <c r="AG21" s="14"/>
      <c r="AH21" s="17">
        <v>1</v>
      </c>
      <c r="AI21" s="14"/>
      <c r="AJ21" s="16"/>
    </row>
    <row r="22" spans="1:36" ht="15.75" customHeight="1">
      <c r="A22" s="11"/>
      <c r="B22" s="17" t="s">
        <v>49</v>
      </c>
      <c r="C22" s="17">
        <v>6</v>
      </c>
      <c r="D22" s="14"/>
      <c r="E22" s="17">
        <v>1</v>
      </c>
      <c r="F22" s="14"/>
      <c r="G22" s="14"/>
      <c r="H22" s="14"/>
      <c r="I22" s="14"/>
      <c r="J22" s="14"/>
      <c r="K22" s="14"/>
      <c r="L22" s="14"/>
      <c r="M22" s="17">
        <v>32</v>
      </c>
      <c r="N22" s="14"/>
      <c r="O22" s="14"/>
      <c r="P22" s="14"/>
      <c r="Q22" s="14"/>
      <c r="R22" s="14"/>
      <c r="S22" s="14"/>
      <c r="T22" s="14"/>
      <c r="U22" s="17">
        <v>1</v>
      </c>
      <c r="V22" s="14"/>
      <c r="W22" s="14"/>
      <c r="X22" s="14"/>
      <c r="Y22" s="14"/>
      <c r="Z22" s="14"/>
      <c r="AA22" s="14"/>
      <c r="AC22" s="18" t="s">
        <v>50</v>
      </c>
      <c r="AD22" s="14"/>
      <c r="AE22" s="17">
        <v>64</v>
      </c>
      <c r="AF22" s="17">
        <v>1</v>
      </c>
      <c r="AG22" s="14"/>
      <c r="AH22" s="17">
        <v>1</v>
      </c>
      <c r="AI22" s="14"/>
      <c r="AJ22" s="16"/>
    </row>
    <row r="23" spans="1:36" ht="15.75" customHeight="1">
      <c r="A23" s="11"/>
      <c r="B23" s="17" t="s">
        <v>51</v>
      </c>
      <c r="C23" s="17">
        <v>9</v>
      </c>
      <c r="D23" s="14"/>
      <c r="E23" s="17">
        <v>1</v>
      </c>
      <c r="F23" s="14"/>
      <c r="G23" s="14"/>
      <c r="H23" s="14"/>
      <c r="I23" s="14"/>
      <c r="J23" s="14"/>
      <c r="K23" s="14"/>
      <c r="L23" s="14"/>
      <c r="M23" s="17">
        <v>18</v>
      </c>
      <c r="N23" s="14"/>
      <c r="O23" s="14"/>
      <c r="P23" s="14"/>
      <c r="Q23" s="14"/>
      <c r="R23" s="14"/>
      <c r="S23" s="14"/>
      <c r="T23" s="14"/>
      <c r="U23" s="17">
        <v>1</v>
      </c>
      <c r="V23" s="14"/>
      <c r="W23" s="14"/>
      <c r="X23" s="14"/>
      <c r="Y23" s="14"/>
      <c r="Z23" s="14"/>
      <c r="AA23" s="14"/>
      <c r="AC23" s="18" t="s">
        <v>52</v>
      </c>
      <c r="AD23" s="14"/>
      <c r="AE23" s="17">
        <v>64</v>
      </c>
      <c r="AF23" s="17">
        <v>1</v>
      </c>
      <c r="AG23" s="14"/>
      <c r="AH23" s="17">
        <v>1</v>
      </c>
      <c r="AI23" s="14"/>
      <c r="AJ23" s="16"/>
    </row>
    <row r="24" spans="1:36" ht="15.75" customHeight="1">
      <c r="A24" s="20">
        <v>3</v>
      </c>
      <c r="B24" s="12" t="s">
        <v>53</v>
      </c>
      <c r="C24" s="14"/>
      <c r="D24" s="14"/>
      <c r="E24" s="15">
        <f>SUM(E25:E27)</f>
        <v>6</v>
      </c>
      <c r="F24" s="14"/>
      <c r="G24" s="14"/>
      <c r="H24" s="14"/>
      <c r="I24" s="14"/>
      <c r="J24" s="14"/>
      <c r="K24" s="14"/>
      <c r="L24" s="14"/>
      <c r="M24" s="15">
        <f>SUM(M25:M27)</f>
        <v>150</v>
      </c>
      <c r="N24" s="14"/>
      <c r="O24" s="14"/>
      <c r="P24" s="14"/>
      <c r="Q24" s="14"/>
      <c r="R24" s="14"/>
      <c r="S24" s="14"/>
      <c r="T24" s="14"/>
      <c r="U24" s="15">
        <f>SUM(U25:U27)</f>
        <v>6</v>
      </c>
      <c r="V24" s="14"/>
      <c r="W24" s="14"/>
      <c r="X24" s="14"/>
      <c r="Y24" s="14"/>
      <c r="Z24" s="14"/>
      <c r="AA24" s="14"/>
      <c r="AC24" s="13"/>
      <c r="AD24" s="14"/>
      <c r="AE24" s="12">
        <v>1206.7</v>
      </c>
      <c r="AF24" s="15">
        <f t="shared" ref="AF24:AG24" si="8">SUM(AF25:AF27)</f>
        <v>8</v>
      </c>
      <c r="AG24" s="15">
        <f t="shared" si="8"/>
        <v>6</v>
      </c>
      <c r="AH24" s="15"/>
      <c r="AI24" s="15">
        <f>SUM(AI25:AI27)</f>
        <v>2</v>
      </c>
      <c r="AJ24" s="16"/>
    </row>
    <row r="25" spans="1:36" ht="15.75" customHeight="1">
      <c r="A25" s="11"/>
      <c r="B25" s="17" t="s">
        <v>54</v>
      </c>
      <c r="C25" s="17">
        <v>0</v>
      </c>
      <c r="D25" s="14"/>
      <c r="E25" s="17">
        <v>3</v>
      </c>
      <c r="F25" s="14"/>
      <c r="G25" s="14"/>
      <c r="H25" s="14"/>
      <c r="I25" s="14"/>
      <c r="J25" s="14"/>
      <c r="K25" s="14"/>
      <c r="L25" s="14"/>
      <c r="M25" s="17">
        <v>70</v>
      </c>
      <c r="N25" s="14"/>
      <c r="O25" s="14"/>
      <c r="P25" s="14"/>
      <c r="Q25" s="14"/>
      <c r="R25" s="14"/>
      <c r="S25" s="14"/>
      <c r="T25" s="14"/>
      <c r="U25" s="17">
        <v>3</v>
      </c>
      <c r="V25" s="14"/>
      <c r="W25" s="14"/>
      <c r="X25" s="14"/>
      <c r="Y25" s="14"/>
      <c r="Z25" s="14"/>
      <c r="AA25" s="14"/>
      <c r="AC25" s="18" t="s">
        <v>55</v>
      </c>
      <c r="AD25" s="14"/>
      <c r="AE25" s="17">
        <v>1206.7</v>
      </c>
      <c r="AF25" s="17">
        <v>6</v>
      </c>
      <c r="AG25" s="17">
        <v>6</v>
      </c>
      <c r="AH25" s="14"/>
      <c r="AI25" s="14"/>
      <c r="AJ25" s="19" t="s">
        <v>30</v>
      </c>
    </row>
    <row r="26" spans="1:36" ht="15.75" customHeight="1">
      <c r="A26" s="11"/>
      <c r="B26" s="17" t="s">
        <v>56</v>
      </c>
      <c r="C26" s="17">
        <v>3</v>
      </c>
      <c r="D26" s="14"/>
      <c r="E26" s="17">
        <v>2</v>
      </c>
      <c r="F26" s="14"/>
      <c r="G26" s="14"/>
      <c r="H26" s="14"/>
      <c r="I26" s="14"/>
      <c r="J26" s="14"/>
      <c r="K26" s="14"/>
      <c r="L26" s="14"/>
      <c r="M26" s="17">
        <v>48</v>
      </c>
      <c r="N26" s="14"/>
      <c r="O26" s="14"/>
      <c r="P26" s="14"/>
      <c r="Q26" s="14"/>
      <c r="R26" s="14"/>
      <c r="S26" s="14"/>
      <c r="T26" s="14"/>
      <c r="U26" s="17">
        <v>2</v>
      </c>
      <c r="V26" s="14"/>
      <c r="W26" s="14"/>
      <c r="X26" s="14"/>
      <c r="Y26" s="14"/>
      <c r="Z26" s="14"/>
      <c r="AA26" s="14"/>
      <c r="AC26" s="18" t="s">
        <v>57</v>
      </c>
      <c r="AD26" s="14"/>
      <c r="AE26" s="17" t="s">
        <v>58</v>
      </c>
      <c r="AF26" s="17">
        <v>1</v>
      </c>
      <c r="AG26" s="14"/>
      <c r="AH26" s="14"/>
      <c r="AI26" s="17">
        <v>1</v>
      </c>
      <c r="AJ26" s="19"/>
    </row>
    <row r="27" spans="1:36" ht="15.75" customHeight="1">
      <c r="A27" s="11"/>
      <c r="B27" s="17" t="s">
        <v>59</v>
      </c>
      <c r="C27" s="17">
        <v>5</v>
      </c>
      <c r="D27" s="14"/>
      <c r="E27" s="17">
        <v>1</v>
      </c>
      <c r="F27" s="14"/>
      <c r="G27" s="14"/>
      <c r="H27" s="14"/>
      <c r="I27" s="14"/>
      <c r="J27" s="14"/>
      <c r="K27" s="14"/>
      <c r="L27" s="14"/>
      <c r="M27" s="17">
        <v>32</v>
      </c>
      <c r="N27" s="14"/>
      <c r="O27" s="14"/>
      <c r="P27" s="14"/>
      <c r="Q27" s="14"/>
      <c r="R27" s="14"/>
      <c r="S27" s="14"/>
      <c r="T27" s="14"/>
      <c r="U27" s="17">
        <v>1</v>
      </c>
      <c r="V27" s="14"/>
      <c r="W27" s="14"/>
      <c r="X27" s="14"/>
      <c r="Y27" s="14"/>
      <c r="Z27" s="14"/>
      <c r="AA27" s="14"/>
      <c r="AC27" s="18" t="s">
        <v>60</v>
      </c>
      <c r="AD27" s="14"/>
      <c r="AE27" s="17" t="s">
        <v>58</v>
      </c>
      <c r="AF27" s="17">
        <v>1</v>
      </c>
      <c r="AG27" s="14"/>
      <c r="AH27" s="14"/>
      <c r="AI27" s="17">
        <v>1</v>
      </c>
      <c r="AJ27" s="16"/>
    </row>
    <row r="28" spans="1:36" ht="15.75" customHeight="1">
      <c r="A28" s="20">
        <v>4</v>
      </c>
      <c r="B28" s="12" t="s">
        <v>61</v>
      </c>
      <c r="C28" s="17" t="s">
        <v>62</v>
      </c>
      <c r="D28" s="14"/>
      <c r="E28" s="15">
        <f>SUM(E29:E35)</f>
        <v>9</v>
      </c>
      <c r="F28" s="14"/>
      <c r="G28" s="14"/>
      <c r="H28" s="14"/>
      <c r="I28" s="14"/>
      <c r="J28" s="14"/>
      <c r="K28" s="14"/>
      <c r="L28" s="14"/>
      <c r="M28" s="15">
        <f>SUM(M29:M35)</f>
        <v>280</v>
      </c>
      <c r="N28" s="14"/>
      <c r="O28" s="14"/>
      <c r="P28" s="14"/>
      <c r="Q28" s="14"/>
      <c r="R28" s="14"/>
      <c r="S28" s="14"/>
      <c r="T28" s="14"/>
      <c r="U28" s="15">
        <f>SUM(U29:U35)</f>
        <v>8</v>
      </c>
      <c r="V28" s="14"/>
      <c r="W28" s="14"/>
      <c r="X28" s="14"/>
      <c r="Y28" s="14"/>
      <c r="Z28" s="14"/>
      <c r="AA28" s="14"/>
      <c r="AC28" s="13"/>
      <c r="AD28" s="14"/>
      <c r="AE28" s="15">
        <f>AE29</f>
        <v>1203.3</v>
      </c>
      <c r="AF28" s="15">
        <f>SUM(AF29:AF35)</f>
        <v>12</v>
      </c>
      <c r="AG28" s="14"/>
      <c r="AH28" s="15">
        <f>SUM(AH29:AH35)</f>
        <v>12</v>
      </c>
      <c r="AI28" s="14"/>
      <c r="AJ28" s="16"/>
    </row>
    <row r="29" spans="1:36" ht="15.75" customHeight="1">
      <c r="A29" s="11"/>
      <c r="B29" s="17" t="s">
        <v>63</v>
      </c>
      <c r="C29" s="14"/>
      <c r="D29" s="14"/>
      <c r="E29" s="17">
        <v>4</v>
      </c>
      <c r="F29" s="14"/>
      <c r="G29" s="14"/>
      <c r="H29" s="14"/>
      <c r="I29" s="14"/>
      <c r="J29" s="14"/>
      <c r="K29" s="14"/>
      <c r="L29" s="14"/>
      <c r="M29" s="17">
        <v>120</v>
      </c>
      <c r="N29" s="14"/>
      <c r="O29" s="14"/>
      <c r="P29" s="14"/>
      <c r="Q29" s="14"/>
      <c r="R29" s="14"/>
      <c r="S29" s="14"/>
      <c r="T29" s="14"/>
      <c r="U29" s="17">
        <v>4</v>
      </c>
      <c r="V29" s="14"/>
      <c r="W29" s="14"/>
      <c r="X29" s="14"/>
      <c r="Y29" s="14"/>
      <c r="Z29" s="14"/>
      <c r="AA29" s="14"/>
      <c r="AC29" s="18" t="s">
        <v>64</v>
      </c>
      <c r="AD29" s="14"/>
      <c r="AE29" s="17">
        <v>1203.3</v>
      </c>
      <c r="AF29" s="17">
        <v>7</v>
      </c>
      <c r="AG29" s="14"/>
      <c r="AH29" s="17">
        <v>7</v>
      </c>
      <c r="AI29" s="14"/>
      <c r="AJ29" s="19" t="s">
        <v>30</v>
      </c>
    </row>
    <row r="30" spans="1:36" ht="15.75" customHeight="1">
      <c r="A30" s="11"/>
      <c r="B30" s="17" t="s">
        <v>65</v>
      </c>
      <c r="C30" s="17">
        <v>4</v>
      </c>
      <c r="D30" s="14"/>
      <c r="E30" s="17">
        <v>1</v>
      </c>
      <c r="F30" s="14"/>
      <c r="G30" s="14"/>
      <c r="H30" s="14"/>
      <c r="I30" s="14"/>
      <c r="J30" s="14"/>
      <c r="K30" s="14"/>
      <c r="L30" s="14"/>
      <c r="M30" s="17">
        <v>38</v>
      </c>
      <c r="N30" s="14"/>
      <c r="O30" s="14"/>
      <c r="P30" s="14"/>
      <c r="Q30" s="14"/>
      <c r="R30" s="14"/>
      <c r="S30" s="14"/>
      <c r="T30" s="14"/>
      <c r="U30" s="17">
        <v>1</v>
      </c>
      <c r="V30" s="14"/>
      <c r="W30" s="14"/>
      <c r="X30" s="14"/>
      <c r="Y30" s="14"/>
      <c r="Z30" s="14"/>
      <c r="AA30" s="14"/>
      <c r="AC30" s="18" t="s">
        <v>66</v>
      </c>
      <c r="AD30" s="14"/>
      <c r="AE30" s="17" t="s">
        <v>67</v>
      </c>
      <c r="AF30" s="17">
        <v>1</v>
      </c>
      <c r="AG30" s="14"/>
      <c r="AH30" s="17">
        <v>1</v>
      </c>
      <c r="AI30" s="17"/>
      <c r="AJ30" s="16"/>
    </row>
    <row r="31" spans="1:36" ht="15.75" customHeight="1">
      <c r="A31" s="11"/>
      <c r="B31" s="17" t="s">
        <v>68</v>
      </c>
      <c r="C31" s="17">
        <v>6</v>
      </c>
      <c r="D31" s="14"/>
      <c r="E31" s="17">
        <v>1</v>
      </c>
      <c r="F31" s="14"/>
      <c r="G31" s="14"/>
      <c r="H31" s="14"/>
      <c r="I31" s="14"/>
      <c r="J31" s="14"/>
      <c r="K31" s="14"/>
      <c r="L31" s="14"/>
      <c r="M31" s="17">
        <v>37</v>
      </c>
      <c r="N31" s="14"/>
      <c r="O31" s="14"/>
      <c r="P31" s="14"/>
      <c r="Q31" s="14"/>
      <c r="R31" s="14"/>
      <c r="S31" s="14"/>
      <c r="T31" s="14"/>
      <c r="U31" s="17">
        <v>1</v>
      </c>
      <c r="V31" s="14"/>
      <c r="W31" s="14"/>
      <c r="X31" s="14"/>
      <c r="Y31" s="14"/>
      <c r="Z31" s="14"/>
      <c r="AA31" s="14"/>
      <c r="AC31" s="18" t="s">
        <v>69</v>
      </c>
      <c r="AD31" s="14"/>
      <c r="AE31" s="17" t="s">
        <v>67</v>
      </c>
      <c r="AF31" s="17">
        <v>1</v>
      </c>
      <c r="AG31" s="14"/>
      <c r="AH31" s="17">
        <v>1</v>
      </c>
      <c r="AI31" s="17"/>
      <c r="AJ31" s="16"/>
    </row>
    <row r="32" spans="1:36" ht="15.75" customHeight="1">
      <c r="A32" s="11"/>
      <c r="B32" s="17" t="s">
        <v>70</v>
      </c>
      <c r="C32" s="17">
        <v>5</v>
      </c>
      <c r="D32" s="14"/>
      <c r="E32" s="17">
        <v>1</v>
      </c>
      <c r="F32" s="14"/>
      <c r="G32" s="14"/>
      <c r="H32" s="14"/>
      <c r="I32" s="14"/>
      <c r="J32" s="14"/>
      <c r="K32" s="14"/>
      <c r="L32" s="14"/>
      <c r="M32" s="17">
        <v>31</v>
      </c>
      <c r="N32" s="14"/>
      <c r="O32" s="14"/>
      <c r="P32" s="14"/>
      <c r="Q32" s="14"/>
      <c r="R32" s="14"/>
      <c r="S32" s="14"/>
      <c r="T32" s="14"/>
      <c r="U32" s="17">
        <v>1</v>
      </c>
      <c r="V32" s="14"/>
      <c r="W32" s="14"/>
      <c r="X32" s="14"/>
      <c r="Y32" s="14"/>
      <c r="Z32" s="14"/>
      <c r="AA32" s="14"/>
      <c r="AC32" s="18" t="s">
        <v>71</v>
      </c>
      <c r="AD32" s="14"/>
      <c r="AE32" s="17" t="s">
        <v>67</v>
      </c>
      <c r="AF32" s="17">
        <v>1</v>
      </c>
      <c r="AG32" s="14"/>
      <c r="AH32" s="17">
        <v>1</v>
      </c>
      <c r="AI32" s="17"/>
      <c r="AJ32" s="16"/>
    </row>
    <row r="33" spans="1:36" ht="15.75" customHeight="1">
      <c r="A33" s="11"/>
      <c r="B33" s="17" t="s">
        <v>72</v>
      </c>
      <c r="C33" s="17">
        <v>8</v>
      </c>
      <c r="D33" s="14"/>
      <c r="E33" s="17">
        <v>1</v>
      </c>
      <c r="F33" s="14"/>
      <c r="G33" s="14"/>
      <c r="H33" s="14"/>
      <c r="I33" s="14"/>
      <c r="J33" s="14"/>
      <c r="K33" s="14"/>
      <c r="L33" s="14"/>
      <c r="M33" s="17">
        <v>30</v>
      </c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C33" s="18" t="s">
        <v>73</v>
      </c>
      <c r="AD33" s="14"/>
      <c r="AE33" s="17" t="s">
        <v>67</v>
      </c>
      <c r="AF33" s="17">
        <v>1</v>
      </c>
      <c r="AG33" s="14"/>
      <c r="AH33" s="17">
        <v>1</v>
      </c>
      <c r="AI33" s="17"/>
      <c r="AJ33" s="16"/>
    </row>
    <row r="34" spans="1:36" ht="15.75" customHeight="1">
      <c r="A34" s="11"/>
      <c r="B34" s="17" t="s">
        <v>74</v>
      </c>
      <c r="C34" s="17">
        <v>14</v>
      </c>
      <c r="D34" s="14"/>
      <c r="E34" s="17">
        <v>1</v>
      </c>
      <c r="F34" s="14"/>
      <c r="G34" s="14"/>
      <c r="H34" s="14"/>
      <c r="I34" s="14"/>
      <c r="J34" s="14"/>
      <c r="K34" s="14"/>
      <c r="L34" s="14"/>
      <c r="M34" s="17">
        <v>24</v>
      </c>
      <c r="N34" s="14"/>
      <c r="O34" s="14"/>
      <c r="P34" s="14"/>
      <c r="Q34" s="14"/>
      <c r="R34" s="14"/>
      <c r="S34" s="14"/>
      <c r="T34" s="14"/>
      <c r="U34" s="17">
        <v>1</v>
      </c>
      <c r="V34" s="14"/>
      <c r="W34" s="14"/>
      <c r="X34" s="14"/>
      <c r="Y34" s="14"/>
      <c r="Z34" s="14"/>
      <c r="AA34" s="14"/>
      <c r="AC34" s="18" t="s">
        <v>75</v>
      </c>
      <c r="AD34" s="14"/>
      <c r="AE34" s="17" t="s">
        <v>67</v>
      </c>
      <c r="AF34" s="17">
        <v>1</v>
      </c>
      <c r="AG34" s="14"/>
      <c r="AH34" s="17">
        <v>1</v>
      </c>
      <c r="AI34" s="17"/>
      <c r="AJ34" s="16"/>
    </row>
    <row r="35" spans="1:36" ht="15.75" customHeight="1">
      <c r="A35" s="11"/>
      <c r="B35" s="17" t="s">
        <v>76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C35" s="18" t="s">
        <v>77</v>
      </c>
      <c r="AD35" s="17">
        <v>2017</v>
      </c>
      <c r="AE35" s="14"/>
      <c r="AF35" s="14"/>
      <c r="AG35" s="14"/>
      <c r="AH35" s="14"/>
      <c r="AI35" s="14"/>
      <c r="AJ35" s="16"/>
    </row>
    <row r="36" spans="1:36" ht="15.75" customHeight="1">
      <c r="A36" s="20">
        <v>5</v>
      </c>
      <c r="B36" s="12" t="s">
        <v>78</v>
      </c>
      <c r="C36" s="15"/>
      <c r="D36" s="15"/>
      <c r="E36" s="12">
        <v>12</v>
      </c>
      <c r="F36" s="15"/>
      <c r="G36" s="15"/>
      <c r="H36" s="15"/>
      <c r="I36" s="15"/>
      <c r="J36" s="15"/>
      <c r="K36" s="15"/>
      <c r="L36" s="15"/>
      <c r="M36" s="12">
        <v>342</v>
      </c>
      <c r="N36" s="15"/>
      <c r="O36" s="15"/>
      <c r="P36" s="15"/>
      <c r="Q36" s="15"/>
      <c r="R36" s="15"/>
      <c r="S36" s="15"/>
      <c r="T36" s="15"/>
      <c r="U36" s="12">
        <v>15</v>
      </c>
      <c r="V36" s="15"/>
      <c r="W36" s="15"/>
      <c r="X36" s="15"/>
      <c r="Y36" s="15"/>
      <c r="Z36" s="15"/>
      <c r="AA36" s="15"/>
      <c r="AC36" s="23"/>
      <c r="AD36" s="15"/>
      <c r="AE36" s="24">
        <f t="shared" ref="AE36:AI36" si="9">SUM(AE37:AE40)</f>
        <v>4852</v>
      </c>
      <c r="AF36" s="24">
        <f t="shared" si="9"/>
        <v>12</v>
      </c>
      <c r="AG36" s="24">
        <f t="shared" si="9"/>
        <v>6</v>
      </c>
      <c r="AH36" s="24">
        <f t="shared" si="9"/>
        <v>3</v>
      </c>
      <c r="AI36" s="24">
        <f t="shared" si="9"/>
        <v>3</v>
      </c>
      <c r="AJ36" s="11"/>
    </row>
    <row r="37" spans="1:36" ht="15.75" customHeight="1">
      <c r="A37" s="11"/>
      <c r="B37" s="26" t="s">
        <v>79</v>
      </c>
      <c r="C37" s="17">
        <v>0</v>
      </c>
      <c r="D37" s="14"/>
      <c r="E37" s="17">
        <v>6</v>
      </c>
      <c r="F37" s="14"/>
      <c r="G37" s="14"/>
      <c r="H37" s="14"/>
      <c r="I37" s="14"/>
      <c r="J37" s="14"/>
      <c r="K37" s="14"/>
      <c r="L37" s="14"/>
      <c r="M37" s="17">
        <v>161</v>
      </c>
      <c r="N37" s="14"/>
      <c r="O37" s="14"/>
      <c r="P37" s="14"/>
      <c r="Q37" s="14"/>
      <c r="R37" s="14"/>
      <c r="S37" s="14"/>
      <c r="T37" s="14"/>
      <c r="U37" s="17">
        <v>8</v>
      </c>
      <c r="V37" s="14"/>
      <c r="W37" s="14"/>
      <c r="X37" s="14"/>
      <c r="Y37" s="14"/>
      <c r="Z37" s="14"/>
      <c r="AA37" s="14"/>
      <c r="AC37" s="18" t="s">
        <v>80</v>
      </c>
      <c r="AD37" s="14"/>
      <c r="AE37" s="14">
        <v>1586</v>
      </c>
      <c r="AF37" s="17">
        <v>6</v>
      </c>
      <c r="AG37" s="17">
        <v>3</v>
      </c>
      <c r="AH37" s="17">
        <v>3</v>
      </c>
      <c r="AI37" s="14"/>
      <c r="AJ37" s="19" t="s">
        <v>30</v>
      </c>
    </row>
    <row r="38" spans="1:36" ht="15.75" customHeight="1">
      <c r="A38" s="11"/>
      <c r="B38" s="26" t="s">
        <v>81</v>
      </c>
      <c r="C38" s="17">
        <v>5</v>
      </c>
      <c r="D38" s="14"/>
      <c r="E38" s="17">
        <v>3</v>
      </c>
      <c r="F38" s="14"/>
      <c r="G38" s="14"/>
      <c r="H38" s="14"/>
      <c r="I38" s="14"/>
      <c r="J38" s="14"/>
      <c r="K38" s="14"/>
      <c r="L38" s="14"/>
      <c r="M38" s="17">
        <v>81</v>
      </c>
      <c r="N38" s="14"/>
      <c r="O38" s="14"/>
      <c r="P38" s="14"/>
      <c r="Q38" s="14"/>
      <c r="R38" s="14"/>
      <c r="S38" s="14"/>
      <c r="T38" s="14"/>
      <c r="U38" s="17">
        <v>3</v>
      </c>
      <c r="V38" s="14"/>
      <c r="W38" s="14"/>
      <c r="X38" s="14"/>
      <c r="Y38" s="14"/>
      <c r="Z38" s="14"/>
      <c r="AA38" s="14"/>
      <c r="AC38" s="18" t="s">
        <v>82</v>
      </c>
      <c r="AD38" s="14"/>
      <c r="AE38" s="14">
        <v>1816</v>
      </c>
      <c r="AF38" s="17">
        <v>3</v>
      </c>
      <c r="AG38" s="17">
        <v>3</v>
      </c>
      <c r="AH38" s="14"/>
      <c r="AI38" s="14"/>
      <c r="AJ38" s="16"/>
    </row>
    <row r="39" spans="1:36" ht="15.75" customHeight="1">
      <c r="A39" s="11"/>
      <c r="B39" s="17" t="s">
        <v>83</v>
      </c>
      <c r="C39" s="17">
        <v>10</v>
      </c>
      <c r="D39" s="14"/>
      <c r="E39" s="17">
        <v>1</v>
      </c>
      <c r="F39" s="14"/>
      <c r="G39" s="14"/>
      <c r="H39" s="14"/>
      <c r="I39" s="14"/>
      <c r="J39" s="14"/>
      <c r="K39" s="14"/>
      <c r="L39" s="14"/>
      <c r="M39" s="17">
        <v>30</v>
      </c>
      <c r="N39" s="14"/>
      <c r="O39" s="14"/>
      <c r="P39" s="14"/>
      <c r="Q39" s="14"/>
      <c r="R39" s="14"/>
      <c r="S39" s="14"/>
      <c r="T39" s="14"/>
      <c r="U39" s="17">
        <v>1</v>
      </c>
      <c r="V39" s="14"/>
      <c r="W39" s="14"/>
      <c r="X39" s="14"/>
      <c r="Y39" s="14"/>
      <c r="Z39" s="14"/>
      <c r="AA39" s="14"/>
      <c r="AC39" s="18" t="s">
        <v>84</v>
      </c>
      <c r="AD39" s="14"/>
      <c r="AE39" s="14">
        <v>250</v>
      </c>
      <c r="AF39" s="17">
        <v>1</v>
      </c>
      <c r="AG39" s="14"/>
      <c r="AH39" s="14"/>
      <c r="AI39" s="17">
        <v>1</v>
      </c>
      <c r="AJ39" s="16"/>
    </row>
    <row r="40" spans="1:36" ht="15.75" customHeight="1">
      <c r="A40" s="11"/>
      <c r="B40" s="17" t="s">
        <v>85</v>
      </c>
      <c r="C40" s="17">
        <v>15</v>
      </c>
      <c r="D40" s="14"/>
      <c r="E40" s="17">
        <v>2</v>
      </c>
      <c r="F40" s="14"/>
      <c r="G40" s="14"/>
      <c r="H40" s="14"/>
      <c r="I40" s="14"/>
      <c r="J40" s="14"/>
      <c r="K40" s="14"/>
      <c r="L40" s="14"/>
      <c r="M40" s="17">
        <v>70</v>
      </c>
      <c r="N40" s="14"/>
      <c r="O40" s="14"/>
      <c r="P40" s="14"/>
      <c r="Q40" s="14"/>
      <c r="R40" s="14"/>
      <c r="S40" s="14"/>
      <c r="T40" s="14"/>
      <c r="U40" s="17">
        <v>3</v>
      </c>
      <c r="V40" s="14"/>
      <c r="W40" s="14"/>
      <c r="X40" s="14"/>
      <c r="Y40" s="14"/>
      <c r="Z40" s="14"/>
      <c r="AA40" s="14"/>
      <c r="AC40" s="18" t="s">
        <v>86</v>
      </c>
      <c r="AD40" s="14"/>
      <c r="AE40" s="14">
        <v>1200</v>
      </c>
      <c r="AF40" s="17">
        <v>2</v>
      </c>
      <c r="AG40" s="14"/>
      <c r="AH40" s="14"/>
      <c r="AI40" s="17">
        <v>2</v>
      </c>
      <c r="AJ40" s="16"/>
    </row>
    <row r="41" spans="1:36" ht="15.75" customHeight="1">
      <c r="A41" s="20">
        <v>6</v>
      </c>
      <c r="B41" s="12" t="s">
        <v>87</v>
      </c>
      <c r="C41" s="12"/>
      <c r="D41" s="14"/>
      <c r="E41" s="12">
        <v>10</v>
      </c>
      <c r="F41" s="14"/>
      <c r="G41" s="14"/>
      <c r="H41" s="14"/>
      <c r="I41" s="14"/>
      <c r="J41" s="14"/>
      <c r="K41" s="14"/>
      <c r="L41" s="14"/>
      <c r="M41" s="12">
        <v>303</v>
      </c>
      <c r="N41" s="14"/>
      <c r="O41" s="14"/>
      <c r="P41" s="14"/>
      <c r="Q41" s="14"/>
      <c r="R41" s="14"/>
      <c r="S41" s="14"/>
      <c r="T41" s="14"/>
      <c r="U41" s="12">
        <v>12</v>
      </c>
      <c r="V41" s="14"/>
      <c r="W41" s="14"/>
      <c r="X41" s="14"/>
      <c r="Y41" s="14"/>
      <c r="Z41" s="14"/>
      <c r="AA41" s="14"/>
      <c r="AC41" s="13"/>
      <c r="AD41" s="14"/>
      <c r="AE41" s="12">
        <v>3171.6</v>
      </c>
      <c r="AF41" s="12">
        <v>16</v>
      </c>
      <c r="AG41" s="12">
        <v>12</v>
      </c>
      <c r="AH41" s="12">
        <v>8</v>
      </c>
      <c r="AI41" s="14"/>
      <c r="AJ41" s="16"/>
    </row>
    <row r="42" spans="1:36" ht="15.75" customHeight="1">
      <c r="A42" s="11"/>
      <c r="B42" s="17" t="s">
        <v>88</v>
      </c>
      <c r="C42" s="14"/>
      <c r="D42" s="14"/>
      <c r="E42" s="17">
        <v>6</v>
      </c>
      <c r="F42" s="14"/>
      <c r="G42" s="14"/>
      <c r="H42" s="14"/>
      <c r="I42" s="14"/>
      <c r="J42" s="14"/>
      <c r="K42" s="14"/>
      <c r="L42" s="14"/>
      <c r="M42" s="17">
        <v>194</v>
      </c>
      <c r="N42" s="14"/>
      <c r="O42" s="14"/>
      <c r="P42" s="14"/>
      <c r="Q42" s="14"/>
      <c r="R42" s="14"/>
      <c r="S42" s="14"/>
      <c r="T42" s="14"/>
      <c r="U42" s="17">
        <v>8</v>
      </c>
      <c r="V42" s="14"/>
      <c r="W42" s="14"/>
      <c r="X42" s="14"/>
      <c r="Y42" s="14"/>
      <c r="Z42" s="14"/>
      <c r="AA42" s="14"/>
      <c r="AC42" s="18" t="s">
        <v>89</v>
      </c>
      <c r="AD42" s="14"/>
      <c r="AE42" s="17">
        <v>3171.6</v>
      </c>
      <c r="AF42" s="17">
        <v>12</v>
      </c>
      <c r="AG42" s="17">
        <v>4</v>
      </c>
      <c r="AH42" s="17">
        <v>8</v>
      </c>
      <c r="AI42" s="14"/>
      <c r="AJ42" s="19" t="s">
        <v>30</v>
      </c>
    </row>
    <row r="43" spans="1:36" ht="15.75" customHeight="1">
      <c r="A43" s="11"/>
      <c r="B43" s="17" t="s">
        <v>90</v>
      </c>
      <c r="C43" s="17">
        <v>7</v>
      </c>
      <c r="D43" s="14"/>
      <c r="E43" s="17">
        <v>2</v>
      </c>
      <c r="F43" s="14"/>
      <c r="G43" s="14"/>
      <c r="H43" s="14"/>
      <c r="I43" s="14"/>
      <c r="J43" s="14"/>
      <c r="K43" s="14"/>
      <c r="L43" s="14"/>
      <c r="M43" s="17">
        <v>58</v>
      </c>
      <c r="N43" s="14"/>
      <c r="O43" s="14"/>
      <c r="P43" s="14"/>
      <c r="Q43" s="14"/>
      <c r="R43" s="14"/>
      <c r="S43" s="14"/>
      <c r="T43" s="14"/>
      <c r="U43" s="17">
        <v>2</v>
      </c>
      <c r="V43" s="14"/>
      <c r="W43" s="14"/>
      <c r="X43" s="14"/>
      <c r="Y43" s="14"/>
      <c r="Z43" s="14"/>
      <c r="AA43" s="14"/>
      <c r="AC43" s="18" t="s">
        <v>91</v>
      </c>
      <c r="AD43" s="14"/>
      <c r="AE43" s="19" t="s">
        <v>92</v>
      </c>
      <c r="AF43" s="17">
        <v>2</v>
      </c>
      <c r="AG43" s="17">
        <v>2</v>
      </c>
      <c r="AH43" s="17"/>
      <c r="AI43" s="14"/>
      <c r="AJ43" s="16"/>
    </row>
    <row r="44" spans="1:36" ht="15.75" customHeight="1">
      <c r="A44" s="11"/>
      <c r="B44" s="17" t="s">
        <v>93</v>
      </c>
      <c r="C44" s="17">
        <v>5</v>
      </c>
      <c r="D44" s="14"/>
      <c r="E44" s="17">
        <v>2</v>
      </c>
      <c r="F44" s="14"/>
      <c r="G44" s="14"/>
      <c r="H44" s="14"/>
      <c r="I44" s="14"/>
      <c r="J44" s="14"/>
      <c r="K44" s="14"/>
      <c r="L44" s="14"/>
      <c r="M44" s="17">
        <v>51</v>
      </c>
      <c r="N44" s="14"/>
      <c r="O44" s="14"/>
      <c r="P44" s="14"/>
      <c r="Q44" s="14"/>
      <c r="R44" s="14"/>
      <c r="S44" s="14"/>
      <c r="T44" s="14"/>
      <c r="U44" s="17">
        <v>2</v>
      </c>
      <c r="V44" s="14"/>
      <c r="W44" s="14"/>
      <c r="X44" s="14"/>
      <c r="Y44" s="14"/>
      <c r="Z44" s="14"/>
      <c r="AA44" s="14"/>
      <c r="AC44" s="18" t="s">
        <v>94</v>
      </c>
      <c r="AD44" s="14"/>
      <c r="AE44" s="19" t="s">
        <v>92</v>
      </c>
      <c r="AF44" s="17">
        <v>2</v>
      </c>
      <c r="AG44" s="17">
        <v>2</v>
      </c>
      <c r="AH44" s="14"/>
      <c r="AI44" s="14"/>
      <c r="AJ44" s="16"/>
    </row>
    <row r="45" spans="1:36" ht="15.75" customHeight="1">
      <c r="A45" s="20">
        <v>7</v>
      </c>
      <c r="B45" s="12" t="s">
        <v>95</v>
      </c>
      <c r="C45" s="12"/>
      <c r="D45" s="14"/>
      <c r="E45" s="12">
        <v>11</v>
      </c>
      <c r="F45" s="14"/>
      <c r="G45" s="14"/>
      <c r="H45" s="14"/>
      <c r="I45" s="14"/>
      <c r="J45" s="14"/>
      <c r="K45" s="14"/>
      <c r="L45" s="14"/>
      <c r="M45" s="12">
        <v>263</v>
      </c>
      <c r="N45" s="14"/>
      <c r="O45" s="14"/>
      <c r="P45" s="14"/>
      <c r="Q45" s="14"/>
      <c r="R45" s="14"/>
      <c r="S45" s="14"/>
      <c r="T45" s="14"/>
      <c r="U45" s="12">
        <v>13</v>
      </c>
      <c r="V45" s="14"/>
      <c r="W45" s="14"/>
      <c r="X45" s="14"/>
      <c r="Y45" s="14"/>
      <c r="Z45" s="14"/>
      <c r="AA45" s="14"/>
      <c r="AC45" s="13"/>
      <c r="AD45" s="14"/>
      <c r="AE45" s="15">
        <f>SUM(AE46:AE47)</f>
        <v>5756</v>
      </c>
      <c r="AF45" s="12">
        <v>18</v>
      </c>
      <c r="AG45" s="12">
        <v>18</v>
      </c>
      <c r="AH45" s="14"/>
      <c r="AI45" s="14"/>
      <c r="AJ45" s="16"/>
    </row>
    <row r="46" spans="1:36" ht="15.75" customHeight="1">
      <c r="A46" s="11"/>
      <c r="B46" s="17" t="s">
        <v>96</v>
      </c>
      <c r="C46" s="17"/>
      <c r="D46" s="14"/>
      <c r="E46" s="17">
        <v>7</v>
      </c>
      <c r="F46" s="14"/>
      <c r="G46" s="14"/>
      <c r="H46" s="14"/>
      <c r="I46" s="14"/>
      <c r="J46" s="14"/>
      <c r="K46" s="14"/>
      <c r="L46" s="14"/>
      <c r="M46" s="17">
        <v>161</v>
      </c>
      <c r="N46" s="14"/>
      <c r="O46" s="14"/>
      <c r="P46" s="14"/>
      <c r="Q46" s="14"/>
      <c r="R46" s="14"/>
      <c r="S46" s="14"/>
      <c r="T46" s="14"/>
      <c r="U46" s="17">
        <v>8</v>
      </c>
      <c r="V46" s="14"/>
      <c r="W46" s="14"/>
      <c r="X46" s="14"/>
      <c r="Y46" s="14"/>
      <c r="Z46" s="14"/>
      <c r="AA46" s="14"/>
      <c r="AC46" s="18" t="s">
        <v>97</v>
      </c>
      <c r="AD46" s="14"/>
      <c r="AE46" s="17">
        <v>5506</v>
      </c>
      <c r="AF46" s="17">
        <v>16</v>
      </c>
      <c r="AG46" s="17">
        <v>16</v>
      </c>
      <c r="AH46" s="17"/>
      <c r="AI46" s="14"/>
      <c r="AJ46" s="19" t="s">
        <v>30</v>
      </c>
    </row>
    <row r="47" spans="1:36" ht="15.75" customHeight="1">
      <c r="A47" s="11"/>
      <c r="B47" s="17" t="s">
        <v>98</v>
      </c>
      <c r="C47" s="17">
        <v>10</v>
      </c>
      <c r="D47" s="14"/>
      <c r="E47" s="17">
        <v>2</v>
      </c>
      <c r="F47" s="14"/>
      <c r="G47" s="14"/>
      <c r="H47" s="14"/>
      <c r="I47" s="14"/>
      <c r="J47" s="14"/>
      <c r="K47" s="14"/>
      <c r="L47" s="14"/>
      <c r="M47" s="17">
        <v>57</v>
      </c>
      <c r="N47" s="14"/>
      <c r="O47" s="14"/>
      <c r="P47" s="14"/>
      <c r="Q47" s="14"/>
      <c r="R47" s="14"/>
      <c r="S47" s="14"/>
      <c r="T47" s="14"/>
      <c r="U47" s="17">
        <v>3</v>
      </c>
      <c r="V47" s="14"/>
      <c r="W47" s="14"/>
      <c r="X47" s="14"/>
      <c r="Y47" s="14"/>
      <c r="Z47" s="14"/>
      <c r="AA47" s="14"/>
      <c r="AC47" s="18" t="s">
        <v>99</v>
      </c>
      <c r="AD47" s="14"/>
      <c r="AE47" s="17">
        <v>250</v>
      </c>
      <c r="AF47" s="17">
        <v>2</v>
      </c>
      <c r="AG47" s="17">
        <v>2</v>
      </c>
      <c r="AH47" s="14"/>
      <c r="AI47" s="14"/>
      <c r="AJ47" s="16"/>
    </row>
    <row r="48" spans="1:36" ht="15.75" customHeight="1">
      <c r="A48" s="20"/>
      <c r="B48" s="12" t="s">
        <v>223</v>
      </c>
      <c r="C48" s="17">
        <v>4</v>
      </c>
      <c r="D48" s="14"/>
      <c r="E48" s="17">
        <v>2</v>
      </c>
      <c r="F48" s="14"/>
      <c r="G48" s="14"/>
      <c r="H48" s="14"/>
      <c r="I48" s="14"/>
      <c r="J48" s="14"/>
      <c r="K48" s="14"/>
      <c r="L48" s="14"/>
      <c r="M48" s="17">
        <v>45</v>
      </c>
      <c r="N48" s="14"/>
      <c r="O48" s="14"/>
      <c r="P48" s="14"/>
      <c r="Q48" s="14"/>
      <c r="R48" s="14"/>
      <c r="S48" s="14"/>
      <c r="T48" s="14"/>
      <c r="U48" s="17">
        <v>2</v>
      </c>
      <c r="V48" s="14"/>
      <c r="W48" s="14"/>
      <c r="X48" s="14"/>
      <c r="Y48" s="14"/>
      <c r="Z48" s="14"/>
      <c r="AA48" s="14"/>
      <c r="AC48" s="18" t="s">
        <v>97</v>
      </c>
      <c r="AD48" s="14"/>
      <c r="AE48" s="17" t="s">
        <v>67</v>
      </c>
      <c r="AF48" s="17">
        <v>2</v>
      </c>
      <c r="AG48" s="17">
        <v>2</v>
      </c>
      <c r="AH48" s="14"/>
      <c r="AI48" s="14"/>
      <c r="AJ48" s="16"/>
    </row>
    <row r="49" spans="1:36" ht="15.75" customHeight="1">
      <c r="A49" s="20">
        <v>8</v>
      </c>
      <c r="B49" s="12" t="s">
        <v>101</v>
      </c>
      <c r="C49" s="12"/>
      <c r="D49" s="15"/>
      <c r="E49" s="12">
        <v>7</v>
      </c>
      <c r="F49" s="15"/>
      <c r="G49" s="15"/>
      <c r="H49" s="15"/>
      <c r="I49" s="15"/>
      <c r="J49" s="15"/>
      <c r="K49" s="15"/>
      <c r="L49" s="15"/>
      <c r="M49" s="12">
        <f>SUM(M50:M51)</f>
        <v>211</v>
      </c>
      <c r="N49" s="12"/>
      <c r="O49" s="15"/>
      <c r="P49" s="15"/>
      <c r="Q49" s="15"/>
      <c r="R49" s="15"/>
      <c r="S49" s="15"/>
      <c r="T49" s="15"/>
      <c r="U49" s="12">
        <f>SUM(U50:U51)</f>
        <v>7</v>
      </c>
      <c r="V49" s="15"/>
      <c r="W49" s="15"/>
      <c r="X49" s="15"/>
      <c r="Y49" s="15"/>
      <c r="Z49" s="15"/>
      <c r="AA49" s="15"/>
      <c r="AC49" s="27"/>
      <c r="AD49" s="15"/>
      <c r="AE49" s="12">
        <f>SUM(AE50:AE51)</f>
        <v>4559.7</v>
      </c>
      <c r="AF49" s="12">
        <v>15</v>
      </c>
      <c r="AG49" s="12">
        <v>8</v>
      </c>
      <c r="AH49" s="15"/>
      <c r="AI49" s="15"/>
      <c r="AJ49" s="20"/>
    </row>
    <row r="50" spans="1:36" ht="19.5" customHeight="1">
      <c r="A50" s="11"/>
      <c r="B50" s="17" t="s">
        <v>96</v>
      </c>
      <c r="C50" s="14"/>
      <c r="D50" s="14"/>
      <c r="E50" s="17">
        <v>6</v>
      </c>
      <c r="F50" s="14"/>
      <c r="G50" s="14"/>
      <c r="H50" s="14"/>
      <c r="I50" s="14"/>
      <c r="J50" s="14"/>
      <c r="K50" s="14"/>
      <c r="L50" s="14"/>
      <c r="M50" s="17">
        <v>189</v>
      </c>
      <c r="N50" s="17"/>
      <c r="O50" s="14"/>
      <c r="P50" s="14"/>
      <c r="Q50" s="14"/>
      <c r="R50" s="14"/>
      <c r="S50" s="14"/>
      <c r="T50" s="14"/>
      <c r="U50" s="17">
        <v>6</v>
      </c>
      <c r="V50" s="14"/>
      <c r="W50" s="14"/>
      <c r="X50" s="14"/>
      <c r="Y50" s="14"/>
      <c r="Z50" s="14"/>
      <c r="AA50" s="14"/>
      <c r="AC50" s="18" t="s">
        <v>102</v>
      </c>
      <c r="AD50" s="14"/>
      <c r="AE50" s="17">
        <v>4278</v>
      </c>
      <c r="AF50" s="17">
        <v>13</v>
      </c>
      <c r="AG50" s="17">
        <v>8</v>
      </c>
      <c r="AH50" s="17">
        <v>5</v>
      </c>
      <c r="AI50" s="14"/>
      <c r="AJ50" s="19" t="s">
        <v>30</v>
      </c>
    </row>
    <row r="51" spans="1:36" ht="15.75" customHeight="1">
      <c r="A51" s="11"/>
      <c r="B51" s="17" t="s">
        <v>103</v>
      </c>
      <c r="C51" s="17">
        <v>25</v>
      </c>
      <c r="D51" s="14"/>
      <c r="E51" s="17">
        <v>1</v>
      </c>
      <c r="F51" s="14"/>
      <c r="G51" s="14"/>
      <c r="H51" s="14"/>
      <c r="I51" s="14"/>
      <c r="J51" s="14"/>
      <c r="K51" s="14"/>
      <c r="L51" s="14"/>
      <c r="M51" s="17">
        <v>22</v>
      </c>
      <c r="N51" s="17"/>
      <c r="O51" s="14"/>
      <c r="P51" s="14"/>
      <c r="Q51" s="14"/>
      <c r="R51" s="14"/>
      <c r="S51" s="14"/>
      <c r="T51" s="14"/>
      <c r="U51" s="17">
        <v>1</v>
      </c>
      <c r="V51" s="14"/>
      <c r="W51" s="14"/>
      <c r="X51" s="14"/>
      <c r="Y51" s="14"/>
      <c r="Z51" s="14"/>
      <c r="AA51" s="14"/>
      <c r="AC51" s="18" t="s">
        <v>104</v>
      </c>
      <c r="AD51" s="14"/>
      <c r="AE51" s="17">
        <v>281.7</v>
      </c>
      <c r="AF51" s="17">
        <v>2</v>
      </c>
      <c r="AG51" s="14"/>
      <c r="AH51" s="17">
        <v>2</v>
      </c>
      <c r="AI51" s="14"/>
      <c r="AJ51" s="19" t="s">
        <v>30</v>
      </c>
    </row>
    <row r="52" spans="1:36" ht="15.75" customHeight="1">
      <c r="A52" s="20">
        <v>9</v>
      </c>
      <c r="B52" s="12" t="s">
        <v>122</v>
      </c>
      <c r="C52" s="14"/>
      <c r="D52" s="14"/>
      <c r="E52" s="14"/>
      <c r="F52" s="14"/>
      <c r="G52" s="12">
        <f>G53</f>
        <v>32</v>
      </c>
      <c r="H52" s="14"/>
      <c r="I52" s="14"/>
      <c r="J52" s="14"/>
      <c r="K52" s="14"/>
      <c r="L52" s="14"/>
      <c r="M52" s="14"/>
      <c r="N52" s="14"/>
      <c r="O52" s="12">
        <f>O53</f>
        <v>1055</v>
      </c>
      <c r="P52" s="14"/>
      <c r="Q52" s="14"/>
      <c r="R52" s="14"/>
      <c r="S52" s="14"/>
      <c r="T52" s="14"/>
      <c r="U52" s="14"/>
      <c r="V52" s="14"/>
      <c r="W52" s="12">
        <f>W53</f>
        <v>45</v>
      </c>
      <c r="X52" s="14"/>
      <c r="Y52" s="14"/>
      <c r="Z52" s="14"/>
      <c r="AA52" s="14"/>
      <c r="AC52" s="18"/>
      <c r="AD52" s="14"/>
      <c r="AE52" s="12">
        <f t="shared" ref="AE52:AH52" si="10">AE53</f>
        <v>6349</v>
      </c>
      <c r="AF52" s="12">
        <f t="shared" si="10"/>
        <v>33</v>
      </c>
      <c r="AG52" s="12">
        <f t="shared" si="10"/>
        <v>16</v>
      </c>
      <c r="AH52" s="12">
        <f t="shared" si="10"/>
        <v>17</v>
      </c>
      <c r="AI52" s="14"/>
      <c r="AJ52" s="16"/>
    </row>
    <row r="53" spans="1:36" ht="15.75" customHeight="1">
      <c r="A53" s="20"/>
      <c r="B53" s="17" t="s">
        <v>123</v>
      </c>
      <c r="C53" s="14"/>
      <c r="D53" s="14"/>
      <c r="E53" s="14"/>
      <c r="F53" s="14"/>
      <c r="G53" s="17">
        <v>32</v>
      </c>
      <c r="H53" s="14"/>
      <c r="I53" s="14"/>
      <c r="J53" s="14"/>
      <c r="K53" s="14"/>
      <c r="L53" s="14"/>
      <c r="M53" s="14"/>
      <c r="N53" s="14"/>
      <c r="O53" s="17">
        <v>1055</v>
      </c>
      <c r="P53" s="14"/>
      <c r="Q53" s="14"/>
      <c r="R53" s="14"/>
      <c r="S53" s="14"/>
      <c r="T53" s="14"/>
      <c r="U53" s="14"/>
      <c r="V53" s="14"/>
      <c r="W53" s="17">
        <v>45</v>
      </c>
      <c r="X53" s="14"/>
      <c r="Y53" s="14"/>
      <c r="Z53" s="14"/>
      <c r="AA53" s="14"/>
      <c r="AC53" s="18" t="s">
        <v>124</v>
      </c>
      <c r="AD53" s="14"/>
      <c r="AE53" s="17">
        <v>6349</v>
      </c>
      <c r="AF53" s="17">
        <v>33</v>
      </c>
      <c r="AG53" s="17">
        <v>16</v>
      </c>
      <c r="AH53" s="17">
        <v>17</v>
      </c>
      <c r="AI53" s="14"/>
      <c r="AJ53" s="16"/>
    </row>
    <row r="54" spans="1:36" ht="15.75" customHeight="1">
      <c r="A54" s="20">
        <v>10</v>
      </c>
      <c r="B54" s="12" t="s">
        <v>125</v>
      </c>
      <c r="C54" s="45"/>
      <c r="D54" s="45"/>
      <c r="E54" s="45"/>
      <c r="F54" s="45"/>
      <c r="G54" s="45">
        <f>SUM(G55:G56)</f>
        <v>14</v>
      </c>
      <c r="H54" s="15"/>
      <c r="I54" s="15"/>
      <c r="J54" s="15"/>
      <c r="K54" s="15"/>
      <c r="L54" s="15"/>
      <c r="M54" s="15"/>
      <c r="N54" s="15"/>
      <c r="O54" s="45">
        <f>SUM(O55:O56)</f>
        <v>259</v>
      </c>
      <c r="P54" s="15"/>
      <c r="Q54" s="15"/>
      <c r="R54" s="15"/>
      <c r="S54" s="15"/>
      <c r="T54" s="15"/>
      <c r="U54" s="15"/>
      <c r="V54" s="15"/>
      <c r="W54" s="45">
        <f>SUM(W55:W56)</f>
        <v>24</v>
      </c>
      <c r="X54" s="15"/>
      <c r="Y54" s="15"/>
      <c r="Z54" s="15"/>
      <c r="AA54" s="15"/>
      <c r="AC54" s="45"/>
      <c r="AD54" s="45"/>
      <c r="AE54" s="45">
        <f t="shared" ref="AE54:AI54" si="11">SUM(AE55:AE56)</f>
        <v>6582.4</v>
      </c>
      <c r="AF54" s="45">
        <f t="shared" si="11"/>
        <v>21</v>
      </c>
      <c r="AG54" s="45">
        <f t="shared" si="11"/>
        <v>0</v>
      </c>
      <c r="AH54" s="45">
        <f t="shared" si="11"/>
        <v>21</v>
      </c>
      <c r="AI54" s="45">
        <f t="shared" si="11"/>
        <v>0</v>
      </c>
      <c r="AJ54" s="45"/>
    </row>
    <row r="55" spans="1:36" ht="15.75" customHeight="1">
      <c r="A55" s="20"/>
      <c r="B55" s="17" t="s">
        <v>126</v>
      </c>
      <c r="C55" s="17">
        <v>2</v>
      </c>
      <c r="D55" s="14"/>
      <c r="E55" s="14"/>
      <c r="F55" s="14"/>
      <c r="G55" s="17">
        <v>9</v>
      </c>
      <c r="H55" s="14"/>
      <c r="I55" s="14"/>
      <c r="J55" s="14"/>
      <c r="K55" s="14"/>
      <c r="L55" s="14"/>
      <c r="M55" s="14"/>
      <c r="N55" s="14"/>
      <c r="O55" s="17">
        <v>201</v>
      </c>
      <c r="P55" s="14"/>
      <c r="Q55" s="14"/>
      <c r="R55" s="14"/>
      <c r="S55" s="14"/>
      <c r="T55" s="14"/>
      <c r="U55" s="14"/>
      <c r="V55" s="14"/>
      <c r="W55" s="17">
        <v>8</v>
      </c>
      <c r="X55" s="14"/>
      <c r="Y55" s="14"/>
      <c r="Z55" s="14"/>
      <c r="AA55" s="14"/>
      <c r="AC55" s="18" t="s">
        <v>127</v>
      </c>
      <c r="AD55" s="14"/>
      <c r="AE55" s="17">
        <v>5387</v>
      </c>
      <c r="AF55" s="17">
        <v>16</v>
      </c>
      <c r="AG55" s="17"/>
      <c r="AH55" s="17">
        <v>16</v>
      </c>
      <c r="AI55" s="14"/>
      <c r="AJ55" s="19" t="s">
        <v>30</v>
      </c>
    </row>
    <row r="56" spans="1:36" ht="15.75" customHeight="1">
      <c r="A56" s="20"/>
      <c r="B56" s="17" t="s">
        <v>128</v>
      </c>
      <c r="C56" s="17">
        <v>2</v>
      </c>
      <c r="D56" s="14"/>
      <c r="E56" s="14"/>
      <c r="F56" s="14"/>
      <c r="G56" s="17">
        <v>5</v>
      </c>
      <c r="H56" s="14"/>
      <c r="I56" s="14"/>
      <c r="J56" s="14"/>
      <c r="K56" s="14"/>
      <c r="L56" s="14"/>
      <c r="M56" s="14"/>
      <c r="N56" s="14"/>
      <c r="O56" s="17">
        <v>58</v>
      </c>
      <c r="P56" s="14"/>
      <c r="Q56" s="14"/>
      <c r="R56" s="14"/>
      <c r="S56" s="14"/>
      <c r="T56" s="14"/>
      <c r="U56" s="14"/>
      <c r="V56" s="14"/>
      <c r="W56" s="17">
        <v>16</v>
      </c>
      <c r="X56" s="14"/>
      <c r="Y56" s="14"/>
      <c r="Z56" s="14"/>
      <c r="AA56" s="14"/>
      <c r="AC56" s="18" t="s">
        <v>127</v>
      </c>
      <c r="AD56" s="14"/>
      <c r="AE56" s="17">
        <v>1195.4000000000001</v>
      </c>
      <c r="AF56" s="17">
        <v>5</v>
      </c>
      <c r="AG56" s="14"/>
      <c r="AH56" s="17">
        <v>5</v>
      </c>
      <c r="AI56" s="14"/>
      <c r="AJ56" s="19" t="s">
        <v>129</v>
      </c>
    </row>
    <row r="57" spans="1:36" ht="15.75" customHeight="1">
      <c r="A57" s="20">
        <v>11</v>
      </c>
      <c r="B57" s="12" t="s">
        <v>135</v>
      </c>
      <c r="C57" s="14"/>
      <c r="D57" s="14"/>
      <c r="E57" s="14"/>
      <c r="F57" s="14"/>
      <c r="G57" s="15">
        <f>SUM(G58:G59)</f>
        <v>22</v>
      </c>
      <c r="H57" s="14"/>
      <c r="I57" s="14"/>
      <c r="J57" s="14"/>
      <c r="K57" s="14"/>
      <c r="L57" s="14"/>
      <c r="M57" s="14"/>
      <c r="N57" s="14"/>
      <c r="O57" s="12">
        <v>565</v>
      </c>
      <c r="P57" s="14"/>
      <c r="Q57" s="14"/>
      <c r="R57" s="14"/>
      <c r="S57" s="14"/>
      <c r="T57" s="14"/>
      <c r="U57" s="14"/>
      <c r="V57" s="14"/>
      <c r="W57" s="12">
        <v>33</v>
      </c>
      <c r="X57" s="14"/>
      <c r="Y57" s="14"/>
      <c r="Z57" s="14"/>
      <c r="AA57" s="14"/>
      <c r="AC57" s="13"/>
      <c r="AD57" s="14"/>
      <c r="AE57" s="15">
        <f t="shared" ref="AE57:AH57" si="12">SUM(AE58:AE59)</f>
        <v>4956</v>
      </c>
      <c r="AF57" s="15">
        <f t="shared" si="12"/>
        <v>31</v>
      </c>
      <c r="AG57" s="15">
        <f t="shared" si="12"/>
        <v>27</v>
      </c>
      <c r="AH57" s="15">
        <f t="shared" si="12"/>
        <v>4</v>
      </c>
      <c r="AI57" s="14"/>
      <c r="AJ57" s="16"/>
    </row>
    <row r="58" spans="1:36" ht="15.75" customHeight="1">
      <c r="A58" s="20"/>
      <c r="B58" s="17" t="s">
        <v>136</v>
      </c>
      <c r="C58" s="17">
        <v>3</v>
      </c>
      <c r="D58" s="14"/>
      <c r="E58" s="14"/>
      <c r="F58" s="14"/>
      <c r="G58" s="17">
        <v>9</v>
      </c>
      <c r="H58" s="14"/>
      <c r="I58" s="14"/>
      <c r="J58" s="14"/>
      <c r="K58" s="14"/>
      <c r="L58" s="14"/>
      <c r="M58" s="14"/>
      <c r="N58" s="14"/>
      <c r="O58" s="17">
        <v>227</v>
      </c>
      <c r="P58" s="14"/>
      <c r="Q58" s="14"/>
      <c r="R58" s="14"/>
      <c r="S58" s="14"/>
      <c r="T58" s="14"/>
      <c r="U58" s="14"/>
      <c r="V58" s="14"/>
      <c r="W58" s="17">
        <v>16</v>
      </c>
      <c r="X58" s="14"/>
      <c r="Y58" s="14"/>
      <c r="Z58" s="14"/>
      <c r="AA58" s="14"/>
      <c r="AC58" s="18" t="s">
        <v>137</v>
      </c>
      <c r="AD58" s="14"/>
      <c r="AE58" s="17">
        <v>4270</v>
      </c>
      <c r="AF58" s="17">
        <v>24</v>
      </c>
      <c r="AG58" s="17">
        <v>20</v>
      </c>
      <c r="AH58" s="17">
        <v>4</v>
      </c>
      <c r="AI58" s="14"/>
      <c r="AJ58" s="16"/>
    </row>
    <row r="59" spans="1:36" ht="15.75" customHeight="1">
      <c r="A59" s="20"/>
      <c r="B59" s="17" t="s">
        <v>138</v>
      </c>
      <c r="C59" s="17">
        <v>5</v>
      </c>
      <c r="D59" s="14"/>
      <c r="E59" s="14"/>
      <c r="F59" s="14"/>
      <c r="G59" s="17">
        <v>13</v>
      </c>
      <c r="H59" s="14"/>
      <c r="I59" s="14"/>
      <c r="J59" s="14"/>
      <c r="K59" s="14"/>
      <c r="L59" s="14"/>
      <c r="M59" s="14"/>
      <c r="N59" s="14"/>
      <c r="O59" s="17">
        <v>338</v>
      </c>
      <c r="P59" s="14"/>
      <c r="Q59" s="14"/>
      <c r="R59" s="14"/>
      <c r="S59" s="14"/>
      <c r="T59" s="14"/>
      <c r="U59" s="14"/>
      <c r="V59" s="14"/>
      <c r="W59" s="17">
        <v>17</v>
      </c>
      <c r="X59" s="14"/>
      <c r="Y59" s="14"/>
      <c r="Z59" s="14"/>
      <c r="AA59" s="14"/>
      <c r="AC59" s="18" t="s">
        <v>139</v>
      </c>
      <c r="AD59" s="14"/>
      <c r="AE59" s="17">
        <v>686</v>
      </c>
      <c r="AF59" s="17">
        <v>7</v>
      </c>
      <c r="AG59" s="17">
        <v>7</v>
      </c>
      <c r="AH59" s="14"/>
      <c r="AI59" s="14"/>
      <c r="AJ59" s="16"/>
    </row>
    <row r="60" spans="1:36" ht="15.75" customHeight="1">
      <c r="A60" s="20">
        <v>12</v>
      </c>
      <c r="B60" s="12" t="s">
        <v>140</v>
      </c>
      <c r="C60" s="14"/>
      <c r="D60" s="14"/>
      <c r="E60" s="14"/>
      <c r="F60" s="14"/>
      <c r="G60" s="15">
        <f>SUM(G61:G65)</f>
        <v>28</v>
      </c>
      <c r="H60" s="14"/>
      <c r="I60" s="14"/>
      <c r="J60" s="14"/>
      <c r="K60" s="14"/>
      <c r="L60" s="14"/>
      <c r="M60" s="14"/>
      <c r="N60" s="14"/>
      <c r="O60" s="15">
        <f>SUM(O61:O65)</f>
        <v>630</v>
      </c>
      <c r="P60" s="14"/>
      <c r="Q60" s="14"/>
      <c r="R60" s="14"/>
      <c r="S60" s="14"/>
      <c r="T60" s="14"/>
      <c r="U60" s="14"/>
      <c r="V60" s="14"/>
      <c r="W60" s="15">
        <f>SUM(W61:W65)</f>
        <v>36</v>
      </c>
      <c r="X60" s="14"/>
      <c r="Y60" s="14"/>
      <c r="Z60" s="14"/>
      <c r="AA60" s="14"/>
      <c r="AC60" s="13"/>
      <c r="AD60" s="14"/>
      <c r="AE60" s="15">
        <f t="shared" ref="AE60:AH60" si="13">SUM(AE61:AE65)</f>
        <v>4894</v>
      </c>
      <c r="AF60" s="15">
        <f t="shared" si="13"/>
        <v>21</v>
      </c>
      <c r="AG60" s="15">
        <f t="shared" si="13"/>
        <v>16</v>
      </c>
      <c r="AH60" s="15">
        <f t="shared" si="13"/>
        <v>5</v>
      </c>
      <c r="AI60" s="14"/>
      <c r="AJ60" s="16"/>
    </row>
    <row r="61" spans="1:36" ht="15.75" customHeight="1">
      <c r="A61" s="20"/>
      <c r="B61" s="17" t="s">
        <v>96</v>
      </c>
      <c r="C61" s="17">
        <v>2</v>
      </c>
      <c r="D61" s="14"/>
      <c r="E61" s="14"/>
      <c r="F61" s="14"/>
      <c r="G61" s="17">
        <v>8</v>
      </c>
      <c r="H61" s="14"/>
      <c r="I61" s="14"/>
      <c r="J61" s="14"/>
      <c r="K61" s="14"/>
      <c r="L61" s="14"/>
      <c r="M61" s="14"/>
      <c r="N61" s="14"/>
      <c r="O61" s="17">
        <v>175</v>
      </c>
      <c r="P61" s="14"/>
      <c r="Q61" s="14"/>
      <c r="R61" s="14"/>
      <c r="S61" s="14"/>
      <c r="T61" s="14"/>
      <c r="U61" s="14"/>
      <c r="V61" s="14"/>
      <c r="W61" s="17">
        <v>12</v>
      </c>
      <c r="X61" s="14"/>
      <c r="Y61" s="14"/>
      <c r="Z61" s="14"/>
      <c r="AA61" s="14"/>
      <c r="AC61" s="18" t="s">
        <v>141</v>
      </c>
      <c r="AD61" s="14"/>
      <c r="AE61" s="17">
        <v>2862</v>
      </c>
      <c r="AF61" s="17">
        <v>6</v>
      </c>
      <c r="AG61" s="17">
        <v>6</v>
      </c>
      <c r="AH61" s="14"/>
      <c r="AI61" s="14"/>
      <c r="AJ61" s="19" t="s">
        <v>30</v>
      </c>
    </row>
    <row r="62" spans="1:36" ht="15.75" customHeight="1">
      <c r="A62" s="20"/>
      <c r="B62" s="17" t="s">
        <v>142</v>
      </c>
      <c r="C62" s="17">
        <v>2</v>
      </c>
      <c r="D62" s="14"/>
      <c r="E62" s="14"/>
      <c r="F62" s="14"/>
      <c r="G62" s="17">
        <v>1</v>
      </c>
      <c r="H62" s="14"/>
      <c r="I62" s="14"/>
      <c r="J62" s="14"/>
      <c r="K62" s="14"/>
      <c r="L62" s="14"/>
      <c r="M62" s="14"/>
      <c r="N62" s="14"/>
      <c r="O62" s="17">
        <v>8</v>
      </c>
      <c r="P62" s="14"/>
      <c r="Q62" s="14"/>
      <c r="R62" s="14"/>
      <c r="S62" s="14"/>
      <c r="T62" s="14"/>
      <c r="U62" s="14"/>
      <c r="V62" s="14"/>
      <c r="W62" s="17">
        <v>1</v>
      </c>
      <c r="X62" s="14"/>
      <c r="Y62" s="14"/>
      <c r="Z62" s="14"/>
      <c r="AA62" s="14"/>
      <c r="AC62" s="18" t="s">
        <v>143</v>
      </c>
      <c r="AD62" s="14"/>
      <c r="AE62" s="17">
        <v>210</v>
      </c>
      <c r="AF62" s="17">
        <v>2</v>
      </c>
      <c r="AG62" s="17">
        <v>2</v>
      </c>
      <c r="AH62" s="14"/>
      <c r="AI62" s="14"/>
      <c r="AJ62" s="16"/>
    </row>
    <row r="63" spans="1:36" ht="15.75" customHeight="1">
      <c r="A63" s="20"/>
      <c r="B63" s="17" t="s">
        <v>251</v>
      </c>
      <c r="C63" s="17">
        <v>3</v>
      </c>
      <c r="D63" s="14"/>
      <c r="E63" s="14"/>
      <c r="F63" s="14"/>
      <c r="G63" s="17">
        <v>4</v>
      </c>
      <c r="H63" s="14"/>
      <c r="I63" s="14"/>
      <c r="J63" s="14"/>
      <c r="K63" s="14"/>
      <c r="L63" s="14"/>
      <c r="M63" s="14"/>
      <c r="N63" s="14"/>
      <c r="O63" s="17">
        <v>73</v>
      </c>
      <c r="P63" s="14"/>
      <c r="Q63" s="14"/>
      <c r="R63" s="14"/>
      <c r="S63" s="14"/>
      <c r="T63" s="14"/>
      <c r="U63" s="14"/>
      <c r="V63" s="14"/>
      <c r="W63" s="17">
        <v>4</v>
      </c>
      <c r="X63" s="14"/>
      <c r="Y63" s="14"/>
      <c r="Z63" s="14"/>
      <c r="AA63" s="14"/>
      <c r="AC63" s="18" t="s">
        <v>146</v>
      </c>
      <c r="AD63" s="14"/>
      <c r="AE63" s="17">
        <v>648</v>
      </c>
      <c r="AF63" s="17">
        <v>2</v>
      </c>
      <c r="AG63" s="17">
        <v>2</v>
      </c>
      <c r="AH63" s="14"/>
      <c r="AI63" s="14"/>
      <c r="AJ63" s="16"/>
    </row>
    <row r="64" spans="1:36" ht="15.75" customHeight="1">
      <c r="A64" s="20"/>
      <c r="B64" s="17" t="s">
        <v>253</v>
      </c>
      <c r="C64" s="17">
        <v>5</v>
      </c>
      <c r="D64" s="14"/>
      <c r="E64" s="14"/>
      <c r="F64" s="14"/>
      <c r="G64" s="17">
        <v>13</v>
      </c>
      <c r="H64" s="14"/>
      <c r="I64" s="14"/>
      <c r="J64" s="14"/>
      <c r="K64" s="14"/>
      <c r="L64" s="14"/>
      <c r="M64" s="14"/>
      <c r="N64" s="14"/>
      <c r="O64" s="17">
        <v>351</v>
      </c>
      <c r="P64" s="14"/>
      <c r="Q64" s="14"/>
      <c r="R64" s="14"/>
      <c r="S64" s="14"/>
      <c r="T64" s="14"/>
      <c r="U64" s="14"/>
      <c r="V64" s="14"/>
      <c r="W64" s="17">
        <v>17</v>
      </c>
      <c r="X64" s="14"/>
      <c r="Y64" s="14"/>
      <c r="Z64" s="14"/>
      <c r="AA64" s="14"/>
      <c r="AC64" s="18" t="s">
        <v>146</v>
      </c>
      <c r="AD64" s="14"/>
      <c r="AE64" s="17">
        <v>918</v>
      </c>
      <c r="AF64" s="17">
        <v>10</v>
      </c>
      <c r="AG64" s="17">
        <v>6</v>
      </c>
      <c r="AH64" s="17">
        <v>4</v>
      </c>
      <c r="AI64" s="14"/>
      <c r="AJ64" s="16"/>
    </row>
    <row r="65" spans="1:36" ht="15.75" customHeight="1">
      <c r="A65" s="20"/>
      <c r="B65" s="17" t="s">
        <v>254</v>
      </c>
      <c r="C65" s="17">
        <v>7</v>
      </c>
      <c r="D65" s="14"/>
      <c r="E65" s="14"/>
      <c r="F65" s="14"/>
      <c r="G65" s="17">
        <v>2</v>
      </c>
      <c r="H65" s="14"/>
      <c r="I65" s="14"/>
      <c r="J65" s="14"/>
      <c r="K65" s="14"/>
      <c r="L65" s="14"/>
      <c r="M65" s="14"/>
      <c r="N65" s="14"/>
      <c r="O65" s="17">
        <v>23</v>
      </c>
      <c r="P65" s="14"/>
      <c r="Q65" s="14"/>
      <c r="R65" s="14"/>
      <c r="S65" s="14"/>
      <c r="T65" s="14"/>
      <c r="U65" s="14"/>
      <c r="V65" s="14"/>
      <c r="W65" s="17">
        <v>2</v>
      </c>
      <c r="X65" s="14"/>
      <c r="Y65" s="14"/>
      <c r="Z65" s="14"/>
      <c r="AA65" s="14"/>
      <c r="AC65" s="18" t="s">
        <v>146</v>
      </c>
      <c r="AD65" s="14"/>
      <c r="AE65" s="17">
        <v>256</v>
      </c>
      <c r="AF65" s="17">
        <v>1</v>
      </c>
      <c r="AG65" s="14"/>
      <c r="AH65" s="17">
        <v>1</v>
      </c>
      <c r="AI65" s="14"/>
      <c r="AJ65" s="16"/>
    </row>
    <row r="66" spans="1:36" ht="15.75" customHeight="1">
      <c r="A66" s="20">
        <v>13</v>
      </c>
      <c r="B66" s="12" t="s">
        <v>151</v>
      </c>
      <c r="C66" s="15"/>
      <c r="D66" s="14"/>
      <c r="E66" s="14"/>
      <c r="F66" s="14"/>
      <c r="G66" s="12">
        <v>21</v>
      </c>
      <c r="H66" s="14"/>
      <c r="I66" s="14"/>
      <c r="J66" s="14"/>
      <c r="K66" s="14"/>
      <c r="L66" s="14"/>
      <c r="M66" s="14"/>
      <c r="N66" s="14"/>
      <c r="O66" s="12">
        <v>345</v>
      </c>
      <c r="P66" s="14"/>
      <c r="Q66" s="14"/>
      <c r="R66" s="14"/>
      <c r="S66" s="14"/>
      <c r="T66" s="14"/>
      <c r="U66" s="14"/>
      <c r="V66" s="14"/>
      <c r="W66" s="12">
        <v>30</v>
      </c>
      <c r="X66" s="14"/>
      <c r="Y66" s="14"/>
      <c r="Z66" s="14"/>
      <c r="AA66" s="14"/>
      <c r="AC66" s="13"/>
      <c r="AD66" s="14"/>
      <c r="AE66" s="46">
        <f t="shared" ref="AE66:AG66" si="14">SUM(AE67:AE70)</f>
        <v>8208</v>
      </c>
      <c r="AF66" s="15">
        <f t="shared" si="14"/>
        <v>21</v>
      </c>
      <c r="AG66" s="15">
        <f t="shared" si="14"/>
        <v>21</v>
      </c>
      <c r="AH66" s="12">
        <v>1</v>
      </c>
      <c r="AI66" s="14"/>
      <c r="AJ66" s="16"/>
    </row>
    <row r="67" spans="1:36" ht="15.75" customHeight="1">
      <c r="A67" s="20"/>
      <c r="B67" s="17" t="s">
        <v>152</v>
      </c>
      <c r="C67" s="14"/>
      <c r="D67" s="14"/>
      <c r="E67" s="14"/>
      <c r="F67" s="14"/>
      <c r="G67" s="17">
        <v>9</v>
      </c>
      <c r="H67" s="14"/>
      <c r="I67" s="14"/>
      <c r="J67" s="14"/>
      <c r="K67" s="14"/>
      <c r="L67" s="14"/>
      <c r="M67" s="14"/>
      <c r="N67" s="14"/>
      <c r="O67" s="17">
        <v>210</v>
      </c>
      <c r="P67" s="14"/>
      <c r="Q67" s="14"/>
      <c r="R67" s="14"/>
      <c r="S67" s="14"/>
      <c r="T67" s="14"/>
      <c r="U67" s="14"/>
      <c r="V67" s="14"/>
      <c r="W67" s="17">
        <v>16</v>
      </c>
      <c r="X67" s="14"/>
      <c r="Y67" s="14"/>
      <c r="Z67" s="14"/>
      <c r="AA67" s="14"/>
      <c r="AC67" s="18" t="s">
        <v>153</v>
      </c>
      <c r="AD67" s="14"/>
      <c r="AE67" s="47">
        <v>5236.2</v>
      </c>
      <c r="AF67" s="17">
        <v>13</v>
      </c>
      <c r="AG67" s="17">
        <v>13</v>
      </c>
      <c r="AH67" s="14"/>
      <c r="AI67" s="14"/>
      <c r="AJ67" s="19" t="s">
        <v>30</v>
      </c>
    </row>
    <row r="68" spans="1:36" ht="15.75" customHeight="1">
      <c r="A68" s="20"/>
      <c r="B68" s="17" t="s">
        <v>154</v>
      </c>
      <c r="C68" s="17">
        <v>10</v>
      </c>
      <c r="D68" s="14"/>
      <c r="E68" s="14"/>
      <c r="F68" s="14"/>
      <c r="G68" s="17">
        <v>5</v>
      </c>
      <c r="H68" s="14"/>
      <c r="I68" s="14"/>
      <c r="J68" s="14"/>
      <c r="K68" s="14"/>
      <c r="L68" s="14"/>
      <c r="M68" s="14"/>
      <c r="N68" s="14"/>
      <c r="O68" s="17">
        <v>67</v>
      </c>
      <c r="P68" s="14"/>
      <c r="Q68" s="14"/>
      <c r="R68" s="14"/>
      <c r="S68" s="14"/>
      <c r="T68" s="14"/>
      <c r="U68" s="14"/>
      <c r="V68" s="14"/>
      <c r="W68" s="17">
        <v>6</v>
      </c>
      <c r="X68" s="14"/>
      <c r="Y68" s="14"/>
      <c r="Z68" s="14"/>
      <c r="AA68" s="14"/>
      <c r="AC68" s="18" t="s">
        <v>155</v>
      </c>
      <c r="AD68" s="14"/>
      <c r="AE68" s="17">
        <v>1284</v>
      </c>
      <c r="AF68" s="17">
        <v>3</v>
      </c>
      <c r="AG68" s="17">
        <v>3</v>
      </c>
      <c r="AH68" s="14"/>
      <c r="AI68" s="14"/>
      <c r="AJ68" s="16"/>
    </row>
    <row r="69" spans="1:36" ht="15.75" customHeight="1">
      <c r="A69" s="20"/>
      <c r="B69" s="17" t="s">
        <v>158</v>
      </c>
      <c r="C69" s="17">
        <v>15</v>
      </c>
      <c r="D69" s="14"/>
      <c r="E69" s="14"/>
      <c r="F69" s="14"/>
      <c r="G69" s="17">
        <v>4</v>
      </c>
      <c r="H69" s="14"/>
      <c r="I69" s="14"/>
      <c r="J69" s="14"/>
      <c r="K69" s="14"/>
      <c r="L69" s="14"/>
      <c r="M69" s="14"/>
      <c r="N69" s="14"/>
      <c r="O69" s="17">
        <v>47</v>
      </c>
      <c r="P69" s="14"/>
      <c r="Q69" s="14"/>
      <c r="R69" s="14"/>
      <c r="S69" s="14"/>
      <c r="T69" s="14"/>
      <c r="U69" s="14"/>
      <c r="V69" s="14"/>
      <c r="W69" s="17">
        <v>5</v>
      </c>
      <c r="X69" s="14"/>
      <c r="Y69" s="14"/>
      <c r="Z69" s="14"/>
      <c r="AA69" s="14"/>
      <c r="AC69" s="18" t="s">
        <v>155</v>
      </c>
      <c r="AD69" s="14"/>
      <c r="AE69" s="17">
        <v>328.8</v>
      </c>
      <c r="AF69" s="17">
        <v>2</v>
      </c>
      <c r="AG69" s="17">
        <v>2</v>
      </c>
      <c r="AH69" s="14"/>
      <c r="AI69" s="14"/>
      <c r="AJ69" s="19" t="s">
        <v>30</v>
      </c>
    </row>
    <row r="70" spans="1:36" ht="15.75" customHeight="1">
      <c r="A70" s="20"/>
      <c r="B70" s="17" t="s">
        <v>159</v>
      </c>
      <c r="C70" s="17">
        <v>5</v>
      </c>
      <c r="D70" s="14"/>
      <c r="E70" s="14"/>
      <c r="F70" s="14"/>
      <c r="G70" s="17">
        <v>3</v>
      </c>
      <c r="H70" s="14"/>
      <c r="I70" s="14"/>
      <c r="J70" s="14"/>
      <c r="K70" s="14"/>
      <c r="L70" s="14"/>
      <c r="M70" s="14"/>
      <c r="N70" s="14"/>
      <c r="O70" s="17">
        <v>21</v>
      </c>
      <c r="P70" s="14"/>
      <c r="Q70" s="14"/>
      <c r="R70" s="14"/>
      <c r="S70" s="14"/>
      <c r="T70" s="14"/>
      <c r="U70" s="14"/>
      <c r="V70" s="14"/>
      <c r="W70" s="17">
        <v>3</v>
      </c>
      <c r="X70" s="14"/>
      <c r="Y70" s="14"/>
      <c r="Z70" s="14"/>
      <c r="AA70" s="14"/>
      <c r="AC70" s="18" t="s">
        <v>160</v>
      </c>
      <c r="AD70" s="14"/>
      <c r="AE70" s="17">
        <v>1359</v>
      </c>
      <c r="AF70" s="17">
        <v>3</v>
      </c>
      <c r="AG70" s="17">
        <v>3</v>
      </c>
      <c r="AH70" s="14"/>
      <c r="AI70" s="14"/>
      <c r="AJ70" s="19" t="s">
        <v>30</v>
      </c>
    </row>
    <row r="71" spans="1:36" ht="15.75" customHeight="1">
      <c r="A71" s="20">
        <v>15</v>
      </c>
      <c r="B71" s="12" t="s">
        <v>165</v>
      </c>
      <c r="C71" s="14"/>
      <c r="D71" s="14"/>
      <c r="E71" s="14"/>
      <c r="F71" s="14"/>
      <c r="G71" s="15">
        <f>SUM(G72:G73)</f>
        <v>23</v>
      </c>
      <c r="H71" s="14"/>
      <c r="I71" s="14"/>
      <c r="J71" s="14"/>
      <c r="K71" s="14"/>
      <c r="L71" s="14"/>
      <c r="M71" s="14"/>
      <c r="N71" s="14"/>
      <c r="O71" s="15">
        <f>SUM(O72:O73)</f>
        <v>524</v>
      </c>
      <c r="P71" s="14"/>
      <c r="Q71" s="14"/>
      <c r="R71" s="14"/>
      <c r="S71" s="14"/>
      <c r="T71" s="14"/>
      <c r="U71" s="14"/>
      <c r="V71" s="14"/>
      <c r="W71" s="15">
        <f>SUM(W72:W73)</f>
        <v>34</v>
      </c>
      <c r="X71" s="14"/>
      <c r="Y71" s="14"/>
      <c r="Z71" s="14"/>
      <c r="AA71" s="14"/>
      <c r="AC71" s="13"/>
      <c r="AD71" s="14"/>
      <c r="AE71" s="15">
        <f t="shared" ref="AE71:AI71" si="15">SUM(AE72:AE73)</f>
        <v>8282</v>
      </c>
      <c r="AF71" s="15">
        <f t="shared" si="15"/>
        <v>14</v>
      </c>
      <c r="AG71" s="15">
        <f t="shared" si="15"/>
        <v>8</v>
      </c>
      <c r="AH71" s="15">
        <f t="shared" si="15"/>
        <v>6</v>
      </c>
      <c r="AI71" s="15">
        <f t="shared" si="15"/>
        <v>0</v>
      </c>
      <c r="AJ71" s="16"/>
    </row>
    <row r="72" spans="1:36" ht="15.75" customHeight="1">
      <c r="A72" s="20"/>
      <c r="B72" s="17" t="s">
        <v>136</v>
      </c>
      <c r="C72" s="17"/>
      <c r="D72" s="14"/>
      <c r="E72" s="14"/>
      <c r="F72" s="14"/>
      <c r="G72" s="17">
        <v>19</v>
      </c>
      <c r="H72" s="14"/>
      <c r="I72" s="14"/>
      <c r="J72" s="14"/>
      <c r="K72" s="14"/>
      <c r="L72" s="14"/>
      <c r="M72" s="14"/>
      <c r="N72" s="14"/>
      <c r="O72" s="17">
        <v>478</v>
      </c>
      <c r="P72" s="14"/>
      <c r="Q72" s="14"/>
      <c r="R72" s="14"/>
      <c r="S72" s="14"/>
      <c r="T72" s="14"/>
      <c r="U72" s="14"/>
      <c r="V72" s="14"/>
      <c r="W72" s="17">
        <v>29</v>
      </c>
      <c r="X72" s="14"/>
      <c r="Y72" s="14"/>
      <c r="Z72" s="14"/>
      <c r="AA72" s="14"/>
      <c r="AC72" s="18" t="s">
        <v>89</v>
      </c>
      <c r="AD72" s="14"/>
      <c r="AE72" s="17">
        <v>7688</v>
      </c>
      <c r="AF72" s="17">
        <v>12</v>
      </c>
      <c r="AG72" s="17">
        <v>8</v>
      </c>
      <c r="AH72" s="17">
        <v>4</v>
      </c>
      <c r="AI72" s="14"/>
      <c r="AJ72" s="19" t="s">
        <v>30</v>
      </c>
    </row>
    <row r="73" spans="1:36" ht="15.75" customHeight="1">
      <c r="A73" s="20"/>
      <c r="B73" s="17" t="s">
        <v>166</v>
      </c>
      <c r="C73" s="17">
        <v>6</v>
      </c>
      <c r="D73" s="14"/>
      <c r="E73" s="14"/>
      <c r="F73" s="14"/>
      <c r="G73" s="17">
        <v>4</v>
      </c>
      <c r="H73" s="14"/>
      <c r="I73" s="14"/>
      <c r="J73" s="14"/>
      <c r="K73" s="14"/>
      <c r="L73" s="14"/>
      <c r="M73" s="14"/>
      <c r="N73" s="14"/>
      <c r="O73" s="17">
        <v>46</v>
      </c>
      <c r="P73" s="14"/>
      <c r="Q73" s="14"/>
      <c r="R73" s="14"/>
      <c r="S73" s="14"/>
      <c r="T73" s="14"/>
      <c r="U73" s="14"/>
      <c r="V73" s="14"/>
      <c r="W73" s="17">
        <v>5</v>
      </c>
      <c r="X73" s="14"/>
      <c r="Y73" s="14"/>
      <c r="Z73" s="14"/>
      <c r="AA73" s="14"/>
      <c r="AC73" s="18" t="s">
        <v>167</v>
      </c>
      <c r="AD73" s="14"/>
      <c r="AE73" s="17">
        <v>594</v>
      </c>
      <c r="AF73" s="17">
        <v>2</v>
      </c>
      <c r="AG73" s="14"/>
      <c r="AH73" s="17">
        <v>2</v>
      </c>
      <c r="AI73" s="14"/>
      <c r="AJ73" s="19" t="s">
        <v>30</v>
      </c>
    </row>
    <row r="74" spans="1:36" ht="15.75" customHeight="1">
      <c r="A74" s="20">
        <v>16</v>
      </c>
      <c r="B74" s="12" t="s">
        <v>172</v>
      </c>
      <c r="C74" s="14"/>
      <c r="D74" s="14"/>
      <c r="E74" s="14"/>
      <c r="F74" s="14"/>
      <c r="G74" s="12">
        <v>13</v>
      </c>
      <c r="H74" s="14"/>
      <c r="I74" s="14"/>
      <c r="J74" s="14"/>
      <c r="K74" s="14"/>
      <c r="L74" s="14"/>
      <c r="M74" s="14"/>
      <c r="N74" s="14"/>
      <c r="O74" s="12">
        <v>305</v>
      </c>
      <c r="P74" s="14"/>
      <c r="Q74" s="14"/>
      <c r="R74" s="14"/>
      <c r="S74" s="14"/>
      <c r="T74" s="14"/>
      <c r="U74" s="14"/>
      <c r="V74" s="14"/>
      <c r="W74" s="12">
        <v>26</v>
      </c>
      <c r="X74" s="14"/>
      <c r="Y74" s="14"/>
      <c r="Z74" s="14"/>
      <c r="AA74" s="14"/>
      <c r="AC74" s="13"/>
      <c r="AD74" s="14"/>
      <c r="AE74" s="12">
        <v>12409.3</v>
      </c>
      <c r="AF74" s="12">
        <v>31</v>
      </c>
      <c r="AG74" s="12">
        <v>14</v>
      </c>
      <c r="AH74" s="12">
        <v>16</v>
      </c>
      <c r="AI74" s="12">
        <v>1</v>
      </c>
      <c r="AJ74" s="16"/>
    </row>
    <row r="75" spans="1:36" ht="18" customHeight="1">
      <c r="A75" s="11"/>
      <c r="B75" s="17" t="s">
        <v>173</v>
      </c>
      <c r="C75" s="14"/>
      <c r="D75" s="14"/>
      <c r="E75" s="14"/>
      <c r="F75" s="14"/>
      <c r="G75" s="17">
        <v>10</v>
      </c>
      <c r="H75" s="14"/>
      <c r="I75" s="14"/>
      <c r="J75" s="14"/>
      <c r="K75" s="14"/>
      <c r="L75" s="14"/>
      <c r="M75" s="14"/>
      <c r="N75" s="14"/>
      <c r="O75" s="17">
        <v>273</v>
      </c>
      <c r="P75" s="14"/>
      <c r="Q75" s="14"/>
      <c r="R75" s="14"/>
      <c r="S75" s="14"/>
      <c r="T75" s="14"/>
      <c r="U75" s="14"/>
      <c r="V75" s="14"/>
      <c r="W75" s="17">
        <v>22</v>
      </c>
      <c r="X75" s="14"/>
      <c r="Y75" s="14"/>
      <c r="Z75" s="14"/>
      <c r="AA75" s="14"/>
      <c r="AC75" s="18" t="s">
        <v>91</v>
      </c>
      <c r="AD75" s="14"/>
      <c r="AE75" s="17">
        <v>8103.9</v>
      </c>
      <c r="AF75" s="17">
        <v>22</v>
      </c>
      <c r="AG75" s="17">
        <v>14</v>
      </c>
      <c r="AH75" s="17">
        <v>8</v>
      </c>
      <c r="AI75" s="17">
        <v>0</v>
      </c>
      <c r="AJ75" s="19" t="s">
        <v>30</v>
      </c>
    </row>
    <row r="76" spans="1:36" ht="15.75" customHeight="1">
      <c r="A76" s="11"/>
      <c r="B76" s="17" t="s">
        <v>174</v>
      </c>
      <c r="C76" s="17">
        <v>4</v>
      </c>
      <c r="D76" s="14"/>
      <c r="E76" s="14"/>
      <c r="F76" s="14"/>
      <c r="G76" s="17">
        <v>3</v>
      </c>
      <c r="H76" s="14"/>
      <c r="I76" s="14"/>
      <c r="J76" s="14"/>
      <c r="K76" s="14"/>
      <c r="L76" s="14"/>
      <c r="M76" s="14"/>
      <c r="N76" s="14"/>
      <c r="O76" s="17">
        <v>32</v>
      </c>
      <c r="P76" s="14"/>
      <c r="Q76" s="14"/>
      <c r="R76" s="14"/>
      <c r="S76" s="14"/>
      <c r="T76" s="14"/>
      <c r="U76" s="14"/>
      <c r="V76" s="14"/>
      <c r="W76" s="17">
        <v>4</v>
      </c>
      <c r="X76" s="14"/>
      <c r="Y76" s="14"/>
      <c r="Z76" s="14"/>
      <c r="AA76" s="14"/>
      <c r="AC76" s="18" t="s">
        <v>175</v>
      </c>
      <c r="AD76" s="14"/>
      <c r="AE76" s="17">
        <v>1940.1</v>
      </c>
      <c r="AF76" s="17">
        <v>3</v>
      </c>
      <c r="AG76" s="14"/>
      <c r="AH76" s="17">
        <v>2</v>
      </c>
      <c r="AI76" s="17">
        <v>1</v>
      </c>
      <c r="AJ76" s="19" t="s">
        <v>30</v>
      </c>
    </row>
    <row r="77" spans="1:36" ht="15.75" customHeight="1">
      <c r="A77" s="20">
        <v>17</v>
      </c>
      <c r="B77" s="12" t="s">
        <v>180</v>
      </c>
      <c r="C77" s="14"/>
      <c r="D77" s="14"/>
      <c r="E77" s="14"/>
      <c r="F77" s="14"/>
      <c r="G77" s="15">
        <f>SUM(G78)</f>
        <v>17</v>
      </c>
      <c r="H77" s="14"/>
      <c r="I77" s="14"/>
      <c r="J77" s="14"/>
      <c r="K77" s="14"/>
      <c r="L77" s="14"/>
      <c r="M77" s="14"/>
      <c r="N77" s="14"/>
      <c r="O77" s="15">
        <f>SUM(O78)</f>
        <v>431</v>
      </c>
      <c r="P77" s="14"/>
      <c r="Q77" s="14"/>
      <c r="R77" s="14"/>
      <c r="S77" s="14"/>
      <c r="T77" s="14"/>
      <c r="U77" s="14"/>
      <c r="V77" s="14"/>
      <c r="W77" s="15">
        <f>SUM(W78)</f>
        <v>31</v>
      </c>
      <c r="X77" s="14"/>
      <c r="Y77" s="14"/>
      <c r="Z77" s="14"/>
      <c r="AA77" s="14"/>
      <c r="AC77" s="27"/>
      <c r="AD77" s="14"/>
      <c r="AE77" s="51">
        <f t="shared" ref="AE77:AH77" si="16">SUM(AE78)</f>
        <v>2053972</v>
      </c>
      <c r="AF77" s="15">
        <f t="shared" si="16"/>
        <v>23</v>
      </c>
      <c r="AG77" s="15">
        <f t="shared" si="16"/>
        <v>12</v>
      </c>
      <c r="AH77" s="15">
        <f t="shared" si="16"/>
        <v>11</v>
      </c>
      <c r="AI77" s="14"/>
      <c r="AJ77" s="16"/>
    </row>
    <row r="78" spans="1:36" ht="15.75" customHeight="1">
      <c r="A78" s="20"/>
      <c r="B78" s="17" t="s">
        <v>181</v>
      </c>
      <c r="C78" s="14"/>
      <c r="D78" s="14"/>
      <c r="E78" s="14"/>
      <c r="F78" s="14"/>
      <c r="G78" s="17">
        <v>17</v>
      </c>
      <c r="H78" s="14"/>
      <c r="I78" s="14"/>
      <c r="J78" s="14"/>
      <c r="K78" s="14"/>
      <c r="L78" s="14"/>
      <c r="M78" s="14"/>
      <c r="N78" s="14"/>
      <c r="O78" s="17">
        <v>431</v>
      </c>
      <c r="P78" s="14"/>
      <c r="Q78" s="14"/>
      <c r="R78" s="14"/>
      <c r="S78" s="14"/>
      <c r="T78" s="14"/>
      <c r="U78" s="14"/>
      <c r="V78" s="14"/>
      <c r="W78" s="17">
        <v>31</v>
      </c>
      <c r="X78" s="14"/>
      <c r="Y78" s="14"/>
      <c r="Z78" s="14"/>
      <c r="AA78" s="14"/>
      <c r="AC78" s="18" t="s">
        <v>182</v>
      </c>
      <c r="AD78" s="14"/>
      <c r="AE78" s="52">
        <v>2053972</v>
      </c>
      <c r="AF78" s="17">
        <v>23</v>
      </c>
      <c r="AG78" s="17">
        <v>12</v>
      </c>
      <c r="AH78" s="17">
        <v>11</v>
      </c>
      <c r="AI78" s="14"/>
      <c r="AJ78" s="19" t="s">
        <v>30</v>
      </c>
    </row>
    <row r="79" spans="1:36" ht="15.75" customHeight="1">
      <c r="A79" s="20">
        <v>18</v>
      </c>
      <c r="B79" s="12" t="s">
        <v>187</v>
      </c>
      <c r="C79" s="14"/>
      <c r="D79" s="14"/>
      <c r="E79" s="14"/>
      <c r="F79" s="14"/>
      <c r="G79" s="15">
        <f>SUM(G80:G82)</f>
        <v>15</v>
      </c>
      <c r="H79" s="14"/>
      <c r="I79" s="14"/>
      <c r="J79" s="14"/>
      <c r="K79" s="14"/>
      <c r="L79" s="14"/>
      <c r="M79" s="14"/>
      <c r="N79" s="14"/>
      <c r="O79" s="15">
        <f>SUM(O80:O82)</f>
        <v>328</v>
      </c>
      <c r="P79" s="14"/>
      <c r="Q79" s="14"/>
      <c r="R79" s="14"/>
      <c r="S79" s="14"/>
      <c r="T79" s="14"/>
      <c r="U79" s="14"/>
      <c r="V79" s="14"/>
      <c r="W79" s="15">
        <f>SUM(W80:W82)</f>
        <v>25</v>
      </c>
      <c r="X79" s="14"/>
      <c r="Y79" s="14"/>
      <c r="Z79" s="14"/>
      <c r="AA79" s="14"/>
      <c r="AC79" s="18"/>
      <c r="AD79" s="14"/>
      <c r="AE79" s="54">
        <f t="shared" ref="AE79:AI79" si="17">SUM(AE80:AE82)</f>
        <v>4299</v>
      </c>
      <c r="AF79" s="15">
        <f t="shared" si="17"/>
        <v>27</v>
      </c>
      <c r="AG79" s="15">
        <f t="shared" si="17"/>
        <v>21</v>
      </c>
      <c r="AH79" s="15">
        <f t="shared" si="17"/>
        <v>4</v>
      </c>
      <c r="AI79" s="15">
        <f t="shared" si="17"/>
        <v>2</v>
      </c>
      <c r="AJ79" s="16"/>
    </row>
    <row r="80" spans="1:36" ht="15.75" customHeight="1">
      <c r="A80" s="20"/>
      <c r="B80" s="17" t="s">
        <v>188</v>
      </c>
      <c r="C80" s="14"/>
      <c r="D80" s="14"/>
      <c r="E80" s="14"/>
      <c r="F80" s="14"/>
      <c r="G80" s="17">
        <v>9</v>
      </c>
      <c r="H80" s="14"/>
      <c r="I80" s="14"/>
      <c r="J80" s="14"/>
      <c r="K80" s="14"/>
      <c r="L80" s="14"/>
      <c r="M80" s="14"/>
      <c r="N80" s="14"/>
      <c r="O80" s="17">
        <v>247</v>
      </c>
      <c r="P80" s="14"/>
      <c r="Q80" s="14"/>
      <c r="R80" s="14"/>
      <c r="S80" s="14"/>
      <c r="T80" s="14"/>
      <c r="U80" s="14"/>
      <c r="V80" s="14"/>
      <c r="W80" s="17">
        <v>19</v>
      </c>
      <c r="X80" s="14"/>
      <c r="Y80" s="14"/>
      <c r="Z80" s="14"/>
      <c r="AA80" s="14"/>
      <c r="AC80" s="18" t="s">
        <v>94</v>
      </c>
      <c r="AD80" s="14"/>
      <c r="AE80" s="55">
        <v>2900</v>
      </c>
      <c r="AF80" s="17">
        <v>21</v>
      </c>
      <c r="AG80" s="17">
        <v>21</v>
      </c>
      <c r="AH80" s="14"/>
      <c r="AI80" s="14"/>
      <c r="AJ80" s="19" t="s">
        <v>30</v>
      </c>
    </row>
    <row r="81" spans="1:45" ht="15.75" customHeight="1">
      <c r="A81" s="20"/>
      <c r="B81" s="17" t="s">
        <v>189</v>
      </c>
      <c r="C81" s="17">
        <v>2</v>
      </c>
      <c r="D81" s="14"/>
      <c r="E81" s="14"/>
      <c r="F81" s="14"/>
      <c r="G81" s="17">
        <v>2</v>
      </c>
      <c r="H81" s="14"/>
      <c r="I81" s="14"/>
      <c r="J81" s="14"/>
      <c r="K81" s="14"/>
      <c r="L81" s="14"/>
      <c r="M81" s="14"/>
      <c r="N81" s="14"/>
      <c r="O81" s="17">
        <v>37</v>
      </c>
      <c r="P81" s="14"/>
      <c r="Q81" s="14"/>
      <c r="R81" s="14"/>
      <c r="S81" s="14"/>
      <c r="T81" s="14"/>
      <c r="U81" s="14"/>
      <c r="V81" s="14"/>
      <c r="W81" s="17">
        <v>2</v>
      </c>
      <c r="X81" s="14"/>
      <c r="Y81" s="14"/>
      <c r="Z81" s="14"/>
      <c r="AA81" s="14"/>
      <c r="AC81" s="18" t="s">
        <v>94</v>
      </c>
      <c r="AD81" s="14"/>
      <c r="AE81" s="17">
        <v>642</v>
      </c>
      <c r="AF81" s="17">
        <v>2</v>
      </c>
      <c r="AG81" s="14"/>
      <c r="AH81" s="17">
        <v>2</v>
      </c>
      <c r="AI81" s="14"/>
      <c r="AJ81" s="16"/>
    </row>
    <row r="82" spans="1:45" ht="15.75" customHeight="1">
      <c r="A82" s="20"/>
      <c r="B82" s="17" t="s">
        <v>190</v>
      </c>
      <c r="C82" s="17">
        <v>7</v>
      </c>
      <c r="D82" s="14"/>
      <c r="E82" s="14"/>
      <c r="F82" s="14"/>
      <c r="G82" s="17">
        <v>4</v>
      </c>
      <c r="H82" s="14"/>
      <c r="I82" s="14"/>
      <c r="J82" s="14"/>
      <c r="K82" s="14"/>
      <c r="L82" s="14"/>
      <c r="M82" s="14"/>
      <c r="N82" s="14"/>
      <c r="O82" s="17">
        <v>44</v>
      </c>
      <c r="P82" s="14"/>
      <c r="Q82" s="14"/>
      <c r="R82" s="14"/>
      <c r="S82" s="14"/>
      <c r="T82" s="14"/>
      <c r="U82" s="14"/>
      <c r="V82" s="14"/>
      <c r="W82" s="17">
        <v>4</v>
      </c>
      <c r="X82" s="14"/>
      <c r="Y82" s="14"/>
      <c r="Z82" s="14"/>
      <c r="AA82" s="14"/>
      <c r="AC82" s="18" t="s">
        <v>171</v>
      </c>
      <c r="AD82" s="14"/>
      <c r="AE82" s="17">
        <v>757</v>
      </c>
      <c r="AF82" s="17">
        <v>4</v>
      </c>
      <c r="AG82" s="14"/>
      <c r="AH82" s="17">
        <v>2</v>
      </c>
      <c r="AI82" s="17">
        <v>2</v>
      </c>
      <c r="AJ82" s="16"/>
    </row>
    <row r="83" spans="1:45" ht="15.75" customHeight="1">
      <c r="A83" s="20">
        <v>19</v>
      </c>
      <c r="B83" s="12" t="s">
        <v>194</v>
      </c>
      <c r="C83" s="14"/>
      <c r="D83" s="14"/>
      <c r="E83" s="14"/>
      <c r="F83" s="14"/>
      <c r="G83" s="15">
        <f>SUM(G84:G86)</f>
        <v>22</v>
      </c>
      <c r="H83" s="14"/>
      <c r="I83" s="14"/>
      <c r="J83" s="14"/>
      <c r="K83" s="14"/>
      <c r="L83" s="14"/>
      <c r="M83" s="14"/>
      <c r="N83" s="14"/>
      <c r="O83" s="15">
        <f>SUM(O84:O86)</f>
        <v>520</v>
      </c>
      <c r="P83" s="14"/>
      <c r="Q83" s="14"/>
      <c r="R83" s="14"/>
      <c r="S83" s="14"/>
      <c r="T83" s="14"/>
      <c r="U83" s="14"/>
      <c r="V83" s="14"/>
      <c r="W83" s="15">
        <f>SUM(W84:W86)</f>
        <v>23</v>
      </c>
      <c r="X83" s="14"/>
      <c r="Y83" s="14"/>
      <c r="Z83" s="14"/>
      <c r="AA83" s="14"/>
      <c r="AC83" s="13"/>
      <c r="AD83" s="14"/>
      <c r="AE83" s="15">
        <f t="shared" ref="AE83:AH83" si="18">SUM(AE84:AE86)</f>
        <v>7541</v>
      </c>
      <c r="AF83" s="15">
        <f t="shared" si="18"/>
        <v>27</v>
      </c>
      <c r="AG83" s="15">
        <f t="shared" si="18"/>
        <v>16</v>
      </c>
      <c r="AH83" s="15">
        <f t="shared" si="18"/>
        <v>11</v>
      </c>
      <c r="AI83" s="14"/>
      <c r="AJ83" s="16"/>
    </row>
    <row r="84" spans="1:45" ht="15.75" customHeight="1">
      <c r="A84" s="11"/>
      <c r="B84" s="17" t="s">
        <v>195</v>
      </c>
      <c r="C84" s="17">
        <v>6</v>
      </c>
      <c r="D84" s="14"/>
      <c r="E84" s="14"/>
      <c r="F84" s="14"/>
      <c r="G84" s="17">
        <v>12</v>
      </c>
      <c r="H84" s="14"/>
      <c r="I84" s="14"/>
      <c r="J84" s="14"/>
      <c r="K84" s="14"/>
      <c r="L84" s="14"/>
      <c r="M84" s="14"/>
      <c r="N84" s="14"/>
      <c r="O84" s="17">
        <v>296</v>
      </c>
      <c r="P84" s="14"/>
      <c r="Q84" s="14"/>
      <c r="R84" s="14"/>
      <c r="S84" s="14"/>
      <c r="T84" s="14"/>
      <c r="U84" s="14"/>
      <c r="V84" s="14"/>
      <c r="W84" s="17">
        <v>20</v>
      </c>
      <c r="X84" s="14"/>
      <c r="Y84" s="14"/>
      <c r="Z84" s="14"/>
      <c r="AA84" s="14"/>
      <c r="AC84" s="18" t="s">
        <v>196</v>
      </c>
      <c r="AD84" s="14"/>
      <c r="AE84" s="17">
        <v>4105</v>
      </c>
      <c r="AF84" s="17">
        <v>16</v>
      </c>
      <c r="AG84" s="17">
        <v>16</v>
      </c>
      <c r="AH84" s="14"/>
      <c r="AI84" s="14"/>
      <c r="AJ84" s="19" t="s">
        <v>30</v>
      </c>
    </row>
    <row r="85" spans="1:45" ht="15.75" customHeight="1">
      <c r="A85" s="11"/>
      <c r="B85" s="17" t="s">
        <v>197</v>
      </c>
      <c r="C85" s="17">
        <v>2</v>
      </c>
      <c r="D85" s="14"/>
      <c r="E85" s="14"/>
      <c r="F85" s="14"/>
      <c r="G85" s="17">
        <v>3</v>
      </c>
      <c r="H85" s="14"/>
      <c r="I85" s="14"/>
      <c r="J85" s="14"/>
      <c r="K85" s="14"/>
      <c r="L85" s="14"/>
      <c r="M85" s="14"/>
      <c r="N85" s="14"/>
      <c r="O85" s="17">
        <v>60</v>
      </c>
      <c r="P85" s="14"/>
      <c r="Q85" s="14"/>
      <c r="R85" s="14"/>
      <c r="S85" s="14"/>
      <c r="T85" s="14"/>
      <c r="U85" s="14"/>
      <c r="V85" s="14"/>
      <c r="W85" s="17">
        <v>3</v>
      </c>
      <c r="X85" s="14"/>
      <c r="Y85" s="14"/>
      <c r="Z85" s="14"/>
      <c r="AA85" s="14"/>
      <c r="AC85" s="18" t="s">
        <v>196</v>
      </c>
      <c r="AD85" s="14"/>
      <c r="AE85" s="17">
        <v>1200</v>
      </c>
      <c r="AF85" s="17">
        <v>2</v>
      </c>
      <c r="AG85" s="14"/>
      <c r="AH85" s="17">
        <v>2</v>
      </c>
      <c r="AI85" s="14"/>
      <c r="AJ85" s="16"/>
    </row>
    <row r="86" spans="1:45" ht="15.75" customHeight="1">
      <c r="A86" s="11"/>
      <c r="B86" s="17" t="s">
        <v>198</v>
      </c>
      <c r="C86" s="17">
        <v>6</v>
      </c>
      <c r="D86" s="14"/>
      <c r="E86" s="14"/>
      <c r="F86" s="14"/>
      <c r="G86" s="17">
        <v>7</v>
      </c>
      <c r="H86" s="14"/>
      <c r="I86" s="14"/>
      <c r="J86" s="14"/>
      <c r="K86" s="14"/>
      <c r="L86" s="14"/>
      <c r="M86" s="14"/>
      <c r="N86" s="14"/>
      <c r="O86" s="17">
        <v>164</v>
      </c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C86" s="18" t="s">
        <v>199</v>
      </c>
      <c r="AD86" s="14"/>
      <c r="AE86" s="17">
        <v>2236</v>
      </c>
      <c r="AF86" s="17">
        <v>9</v>
      </c>
      <c r="AG86" s="14"/>
      <c r="AH86" s="17">
        <v>9</v>
      </c>
      <c r="AI86" s="14"/>
      <c r="AJ86" s="16"/>
    </row>
    <row r="87" spans="1:45" ht="15.75" customHeight="1">
      <c r="A87" s="20">
        <v>20</v>
      </c>
      <c r="B87" s="12" t="s">
        <v>202</v>
      </c>
      <c r="C87" s="14"/>
      <c r="D87" s="14"/>
      <c r="E87" s="14"/>
      <c r="F87" s="14"/>
      <c r="G87" s="15">
        <f>SUM(G88:G91)</f>
        <v>20</v>
      </c>
      <c r="H87" s="14"/>
      <c r="I87" s="14"/>
      <c r="J87" s="14"/>
      <c r="K87" s="14"/>
      <c r="L87" s="14"/>
      <c r="M87" s="14"/>
      <c r="N87" s="14"/>
      <c r="O87" s="15">
        <f>SUM(O88:O91)</f>
        <v>361</v>
      </c>
      <c r="P87" s="14"/>
      <c r="Q87" s="14"/>
      <c r="R87" s="14"/>
      <c r="S87" s="14"/>
      <c r="T87" s="14"/>
      <c r="U87" s="14"/>
      <c r="V87" s="14"/>
      <c r="W87" s="15">
        <f>SUM(W88:W91)</f>
        <v>26</v>
      </c>
      <c r="X87" s="14"/>
      <c r="Y87" s="14"/>
      <c r="Z87" s="14"/>
      <c r="AA87" s="14"/>
      <c r="AC87" s="13"/>
      <c r="AD87" s="14"/>
      <c r="AE87" s="15">
        <f t="shared" ref="AE87:AH87" si="19">SUM(AE88:AE91)</f>
        <v>7075</v>
      </c>
      <c r="AF87" s="15">
        <f t="shared" si="19"/>
        <v>22</v>
      </c>
      <c r="AG87" s="15">
        <f t="shared" si="19"/>
        <v>19</v>
      </c>
      <c r="AH87" s="15">
        <f t="shared" si="19"/>
        <v>3</v>
      </c>
      <c r="AI87" s="14"/>
      <c r="AJ87" s="16"/>
    </row>
    <row r="88" spans="1:45" ht="15.75" customHeight="1">
      <c r="A88" s="11"/>
      <c r="B88" s="17" t="s">
        <v>203</v>
      </c>
      <c r="C88" s="17">
        <v>4</v>
      </c>
      <c r="D88" s="14"/>
      <c r="E88" s="14"/>
      <c r="F88" s="14"/>
      <c r="G88" s="17">
        <v>6</v>
      </c>
      <c r="H88" s="14"/>
      <c r="I88" s="14"/>
      <c r="J88" s="14"/>
      <c r="K88" s="14"/>
      <c r="L88" s="14"/>
      <c r="M88" s="14"/>
      <c r="N88" s="14"/>
      <c r="O88" s="17">
        <v>145</v>
      </c>
      <c r="P88" s="14"/>
      <c r="Q88" s="14"/>
      <c r="R88" s="14"/>
      <c r="S88" s="14"/>
      <c r="T88" s="14"/>
      <c r="U88" s="14"/>
      <c r="V88" s="14"/>
      <c r="W88" s="17">
        <v>11</v>
      </c>
      <c r="X88" s="14"/>
      <c r="Y88" s="14"/>
      <c r="Z88" s="14"/>
      <c r="AA88" s="14"/>
      <c r="AC88" s="18" t="s">
        <v>204</v>
      </c>
      <c r="AD88" s="14"/>
      <c r="AE88" s="17">
        <v>2979</v>
      </c>
      <c r="AF88" s="17">
        <v>11</v>
      </c>
      <c r="AG88" s="17">
        <v>11</v>
      </c>
      <c r="AH88" s="14"/>
      <c r="AI88" s="14"/>
      <c r="AJ88" s="19" t="s">
        <v>30</v>
      </c>
    </row>
    <row r="89" spans="1:45" ht="15.75" customHeight="1">
      <c r="A89" s="11"/>
      <c r="B89" s="17" t="s">
        <v>205</v>
      </c>
      <c r="C89" s="17">
        <v>2</v>
      </c>
      <c r="D89" s="14"/>
      <c r="E89" s="14"/>
      <c r="F89" s="14"/>
      <c r="G89" s="17">
        <v>5</v>
      </c>
      <c r="H89" s="14"/>
      <c r="I89" s="14"/>
      <c r="J89" s="14"/>
      <c r="K89" s="14"/>
      <c r="L89" s="14"/>
      <c r="M89" s="14"/>
      <c r="N89" s="14"/>
      <c r="O89" s="17">
        <v>94</v>
      </c>
      <c r="P89" s="14"/>
      <c r="Q89" s="14"/>
      <c r="R89" s="14"/>
      <c r="S89" s="14"/>
      <c r="T89" s="14"/>
      <c r="U89" s="14"/>
      <c r="V89" s="14"/>
      <c r="W89" s="17">
        <v>6</v>
      </c>
      <c r="X89" s="14"/>
      <c r="Y89" s="14"/>
      <c r="Z89" s="14"/>
      <c r="AA89" s="14"/>
      <c r="AC89" s="18" t="s">
        <v>206</v>
      </c>
      <c r="AD89" s="14"/>
      <c r="AE89" s="17">
        <v>2046</v>
      </c>
      <c r="AF89" s="17">
        <v>6</v>
      </c>
      <c r="AG89" s="17">
        <v>3</v>
      </c>
      <c r="AH89" s="17">
        <v>3</v>
      </c>
      <c r="AI89" s="14"/>
      <c r="AJ89" s="16"/>
    </row>
    <row r="90" spans="1:45" ht="15.75" customHeight="1">
      <c r="A90" s="11"/>
      <c r="B90" s="17" t="s">
        <v>207</v>
      </c>
      <c r="C90" s="17">
        <v>2</v>
      </c>
      <c r="D90" s="14"/>
      <c r="E90" s="14"/>
      <c r="F90" s="14"/>
      <c r="G90" s="17">
        <v>4</v>
      </c>
      <c r="H90" s="14"/>
      <c r="I90" s="14"/>
      <c r="J90" s="14"/>
      <c r="K90" s="14"/>
      <c r="L90" s="14"/>
      <c r="M90" s="14"/>
      <c r="N90" s="14"/>
      <c r="O90" s="17">
        <v>63</v>
      </c>
      <c r="P90" s="14"/>
      <c r="Q90" s="14"/>
      <c r="R90" s="14"/>
      <c r="S90" s="14"/>
      <c r="T90" s="14"/>
      <c r="U90" s="14"/>
      <c r="V90" s="14"/>
      <c r="W90" s="17">
        <v>4</v>
      </c>
      <c r="X90" s="14"/>
      <c r="Y90" s="14"/>
      <c r="Z90" s="14"/>
      <c r="AA90" s="14"/>
      <c r="AC90" s="18" t="s">
        <v>208</v>
      </c>
      <c r="AD90" s="14"/>
      <c r="AE90" s="17">
        <v>850</v>
      </c>
      <c r="AF90" s="17">
        <v>2</v>
      </c>
      <c r="AG90" s="17">
        <v>2</v>
      </c>
      <c r="AH90" s="14"/>
      <c r="AI90" s="14"/>
      <c r="AJ90" s="16"/>
    </row>
    <row r="91" spans="1:45" ht="15.75" customHeight="1">
      <c r="A91" s="11"/>
      <c r="B91" s="17" t="s">
        <v>209</v>
      </c>
      <c r="C91" s="17">
        <v>3</v>
      </c>
      <c r="D91" s="14"/>
      <c r="E91" s="14"/>
      <c r="F91" s="14"/>
      <c r="G91" s="17">
        <v>5</v>
      </c>
      <c r="H91" s="14"/>
      <c r="I91" s="14"/>
      <c r="J91" s="14"/>
      <c r="K91" s="14"/>
      <c r="L91" s="14"/>
      <c r="M91" s="14"/>
      <c r="N91" s="14"/>
      <c r="O91" s="17">
        <v>59</v>
      </c>
      <c r="P91" s="14"/>
      <c r="Q91" s="14"/>
      <c r="R91" s="14"/>
      <c r="S91" s="14"/>
      <c r="T91" s="14"/>
      <c r="U91" s="14"/>
      <c r="V91" s="14"/>
      <c r="W91" s="17">
        <v>5</v>
      </c>
      <c r="X91" s="14"/>
      <c r="Y91" s="14"/>
      <c r="Z91" s="14"/>
      <c r="AA91" s="14"/>
      <c r="AC91" s="18" t="s">
        <v>208</v>
      </c>
      <c r="AD91" s="14"/>
      <c r="AE91" s="17">
        <v>1200</v>
      </c>
      <c r="AF91" s="17">
        <v>3</v>
      </c>
      <c r="AG91" s="17">
        <v>3</v>
      </c>
      <c r="AH91" s="14"/>
      <c r="AI91" s="14"/>
      <c r="AJ91" s="16"/>
    </row>
    <row r="92" spans="1:45" ht="15.75" customHeight="1">
      <c r="A92" s="20">
        <v>21</v>
      </c>
      <c r="B92" s="12" t="s">
        <v>212</v>
      </c>
      <c r="C92" s="15"/>
      <c r="D92" s="15"/>
      <c r="E92" s="15"/>
      <c r="F92" s="15"/>
      <c r="G92" s="15">
        <f>SUM(G93:G97)</f>
        <v>27</v>
      </c>
      <c r="H92" s="15"/>
      <c r="I92" s="15"/>
      <c r="J92" s="15"/>
      <c r="K92" s="15"/>
      <c r="L92" s="15"/>
      <c r="M92" s="15"/>
      <c r="N92" s="15"/>
      <c r="O92" s="15">
        <f>SUM(O93:O97)</f>
        <v>510</v>
      </c>
      <c r="P92" s="15"/>
      <c r="Q92" s="15"/>
      <c r="R92" s="15"/>
      <c r="S92" s="15"/>
      <c r="T92" s="15"/>
      <c r="U92" s="15"/>
      <c r="V92" s="15"/>
      <c r="W92" s="15">
        <f>SUM(W93:W97)</f>
        <v>39</v>
      </c>
      <c r="X92" s="15"/>
      <c r="Y92" s="15"/>
      <c r="Z92" s="15"/>
      <c r="AA92" s="15"/>
      <c r="AB92" s="25"/>
      <c r="AC92" s="23"/>
      <c r="AD92" s="15"/>
      <c r="AE92" s="15">
        <f t="shared" ref="AE92:AI92" si="20">SUM(AE93:AE97)</f>
        <v>5810</v>
      </c>
      <c r="AF92" s="15">
        <f t="shared" si="20"/>
        <v>23</v>
      </c>
      <c r="AG92" s="15">
        <f t="shared" si="20"/>
        <v>6</v>
      </c>
      <c r="AH92" s="15">
        <f t="shared" si="20"/>
        <v>17</v>
      </c>
      <c r="AI92" s="15">
        <f t="shared" si="20"/>
        <v>0</v>
      </c>
      <c r="AJ92" s="11"/>
      <c r="AK92" s="25"/>
      <c r="AL92" s="25"/>
      <c r="AM92" s="25"/>
      <c r="AN92" s="25"/>
      <c r="AO92" s="25"/>
      <c r="AP92" s="25"/>
      <c r="AQ92" s="25"/>
      <c r="AR92" s="25"/>
      <c r="AS92" s="25"/>
    </row>
    <row r="93" spans="1:45" ht="15.75" customHeight="1">
      <c r="A93" s="11"/>
      <c r="B93" s="17" t="s">
        <v>213</v>
      </c>
      <c r="C93" s="14"/>
      <c r="D93" s="14"/>
      <c r="E93" s="14"/>
      <c r="F93" s="14"/>
      <c r="G93" s="17">
        <v>6</v>
      </c>
      <c r="H93" s="14"/>
      <c r="I93" s="14"/>
      <c r="J93" s="14"/>
      <c r="K93" s="14"/>
      <c r="L93" s="14"/>
      <c r="M93" s="14"/>
      <c r="N93" s="14"/>
      <c r="O93" s="17">
        <v>148</v>
      </c>
      <c r="P93" s="14"/>
      <c r="Q93" s="14"/>
      <c r="R93" s="14"/>
      <c r="S93" s="14"/>
      <c r="T93" s="14"/>
      <c r="U93" s="14"/>
      <c r="V93" s="14"/>
      <c r="W93" s="17">
        <v>9</v>
      </c>
      <c r="X93" s="14"/>
      <c r="Y93" s="14"/>
      <c r="Z93" s="14"/>
      <c r="AA93" s="14"/>
      <c r="AC93" s="18" t="s">
        <v>214</v>
      </c>
      <c r="AD93" s="14"/>
      <c r="AE93" s="17">
        <v>2521</v>
      </c>
      <c r="AF93" s="17">
        <v>6</v>
      </c>
      <c r="AG93" s="17">
        <v>6</v>
      </c>
      <c r="AH93" s="14"/>
      <c r="AI93" s="14"/>
      <c r="AJ93" s="19" t="s">
        <v>30</v>
      </c>
    </row>
    <row r="94" spans="1:45" ht="15.75" customHeight="1">
      <c r="A94" s="11"/>
      <c r="B94" s="17" t="s">
        <v>215</v>
      </c>
      <c r="C94" s="53">
        <v>43223</v>
      </c>
      <c r="D94" s="14"/>
      <c r="E94" s="14"/>
      <c r="F94" s="14"/>
      <c r="G94" s="17">
        <v>4</v>
      </c>
      <c r="H94" s="14"/>
      <c r="I94" s="14"/>
      <c r="J94" s="14"/>
      <c r="K94" s="14"/>
      <c r="L94" s="14"/>
      <c r="M94" s="14"/>
      <c r="N94" s="14"/>
      <c r="O94" s="17">
        <v>54</v>
      </c>
      <c r="P94" s="14"/>
      <c r="Q94" s="14"/>
      <c r="R94" s="14"/>
      <c r="S94" s="14"/>
      <c r="T94" s="14"/>
      <c r="U94" s="14"/>
      <c r="V94" s="14"/>
      <c r="W94" s="17">
        <v>5</v>
      </c>
      <c r="X94" s="14"/>
      <c r="Y94" s="14"/>
      <c r="Z94" s="14"/>
      <c r="AA94" s="14"/>
      <c r="AC94" s="18" t="s">
        <v>216</v>
      </c>
      <c r="AD94" s="14"/>
      <c r="AE94" s="17">
        <v>280</v>
      </c>
      <c r="AF94" s="17">
        <v>2</v>
      </c>
      <c r="AG94" s="14"/>
      <c r="AH94" s="17">
        <v>2</v>
      </c>
      <c r="AI94" s="14"/>
      <c r="AJ94" s="16"/>
    </row>
    <row r="95" spans="1:45" ht="15.75" customHeight="1">
      <c r="A95" s="11"/>
      <c r="B95" s="17" t="s">
        <v>217</v>
      </c>
      <c r="C95" s="17">
        <v>6</v>
      </c>
      <c r="D95" s="14"/>
      <c r="E95" s="14"/>
      <c r="F95" s="14"/>
      <c r="G95" s="17">
        <v>5</v>
      </c>
      <c r="H95" s="14"/>
      <c r="I95" s="14"/>
      <c r="J95" s="14"/>
      <c r="K95" s="14"/>
      <c r="L95" s="14"/>
      <c r="M95" s="14"/>
      <c r="N95" s="14"/>
      <c r="O95" s="17">
        <v>79</v>
      </c>
      <c r="P95" s="14"/>
      <c r="Q95" s="14"/>
      <c r="R95" s="14"/>
      <c r="S95" s="14"/>
      <c r="T95" s="14"/>
      <c r="U95" s="14"/>
      <c r="V95" s="14"/>
      <c r="W95" s="17">
        <v>8</v>
      </c>
      <c r="X95" s="14"/>
      <c r="Y95" s="14"/>
      <c r="Z95" s="14"/>
      <c r="AA95" s="14"/>
      <c r="AC95" s="18" t="s">
        <v>216</v>
      </c>
      <c r="AD95" s="14"/>
      <c r="AE95" s="17">
        <v>1606</v>
      </c>
      <c r="AF95" s="17">
        <v>6</v>
      </c>
      <c r="AG95" s="14"/>
      <c r="AH95" s="17">
        <v>6</v>
      </c>
      <c r="AI95" s="14"/>
      <c r="AJ95" s="16"/>
    </row>
    <row r="96" spans="1:45" ht="15.75" customHeight="1">
      <c r="A96" s="11"/>
      <c r="B96" s="17" t="s">
        <v>294</v>
      </c>
      <c r="C96" s="53">
        <v>43222</v>
      </c>
      <c r="D96" s="14"/>
      <c r="E96" s="14"/>
      <c r="F96" s="14"/>
      <c r="G96" s="17">
        <v>4</v>
      </c>
      <c r="H96" s="14"/>
      <c r="I96" s="14"/>
      <c r="J96" s="14"/>
      <c r="K96" s="14"/>
      <c r="L96" s="14"/>
      <c r="M96" s="14"/>
      <c r="N96" s="14"/>
      <c r="O96" s="17">
        <v>65</v>
      </c>
      <c r="P96" s="14"/>
      <c r="Q96" s="14"/>
      <c r="R96" s="14"/>
      <c r="S96" s="14"/>
      <c r="T96" s="14"/>
      <c r="U96" s="14"/>
      <c r="V96" s="14"/>
      <c r="W96" s="17">
        <v>5</v>
      </c>
      <c r="X96" s="14"/>
      <c r="Y96" s="14"/>
      <c r="Z96" s="14"/>
      <c r="AA96" s="14"/>
      <c r="AC96" s="18" t="s">
        <v>214</v>
      </c>
      <c r="AD96" s="14"/>
      <c r="AE96" s="17">
        <v>692</v>
      </c>
      <c r="AF96" s="17">
        <v>2</v>
      </c>
      <c r="AG96" s="14"/>
      <c r="AH96" s="17">
        <v>2</v>
      </c>
      <c r="AI96" s="14"/>
      <c r="AJ96" s="19" t="s">
        <v>30</v>
      </c>
    </row>
    <row r="97" spans="1:45" ht="15.75" customHeight="1">
      <c r="A97" s="11"/>
      <c r="B97" s="17" t="s">
        <v>295</v>
      </c>
      <c r="C97" s="17">
        <v>5</v>
      </c>
      <c r="D97" s="14"/>
      <c r="E97" s="14"/>
      <c r="F97" s="14"/>
      <c r="G97" s="17">
        <v>8</v>
      </c>
      <c r="H97" s="14"/>
      <c r="I97" s="14"/>
      <c r="J97" s="14"/>
      <c r="K97" s="14"/>
      <c r="L97" s="14"/>
      <c r="M97" s="14"/>
      <c r="N97" s="14"/>
      <c r="O97" s="17">
        <v>164</v>
      </c>
      <c r="P97" s="14"/>
      <c r="Q97" s="14"/>
      <c r="R97" s="14"/>
      <c r="S97" s="14"/>
      <c r="T97" s="14"/>
      <c r="U97" s="14"/>
      <c r="V97" s="14"/>
      <c r="W97" s="17">
        <v>12</v>
      </c>
      <c r="X97" s="14"/>
      <c r="Y97" s="14"/>
      <c r="Z97" s="14"/>
      <c r="AA97" s="14"/>
      <c r="AC97" s="18" t="s">
        <v>221</v>
      </c>
      <c r="AD97" s="14"/>
      <c r="AE97" s="17">
        <v>711</v>
      </c>
      <c r="AF97" s="17">
        <v>7</v>
      </c>
      <c r="AG97" s="14"/>
      <c r="AH97" s="17">
        <v>7</v>
      </c>
      <c r="AI97" s="14"/>
      <c r="AJ97" s="19" t="s">
        <v>30</v>
      </c>
    </row>
    <row r="98" spans="1:45" ht="15.75" customHeight="1">
      <c r="A98" s="20">
        <v>22</v>
      </c>
      <c r="B98" s="12" t="s">
        <v>222</v>
      </c>
      <c r="C98" s="15"/>
      <c r="D98" s="15"/>
      <c r="E98" s="15"/>
      <c r="F98" s="15"/>
      <c r="G98" s="15">
        <f>G99+G100+G101+G103+G104+G102</f>
        <v>25</v>
      </c>
      <c r="H98" s="15"/>
      <c r="I98" s="15"/>
      <c r="J98" s="15"/>
      <c r="K98" s="15"/>
      <c r="L98" s="15"/>
      <c r="M98" s="15"/>
      <c r="N98" s="15"/>
      <c r="O98" s="15">
        <f>O99+O100+O101+O103+O104+O102</f>
        <v>529</v>
      </c>
      <c r="P98" s="15"/>
      <c r="Q98" s="15"/>
      <c r="R98" s="15"/>
      <c r="S98" s="15"/>
      <c r="T98" s="15"/>
      <c r="U98" s="15"/>
      <c r="V98" s="15"/>
      <c r="W98" s="15">
        <f>W99+W100+W101+W103+W104+W102</f>
        <v>36</v>
      </c>
      <c r="X98" s="15"/>
      <c r="Y98" s="15"/>
      <c r="Z98" s="15"/>
      <c r="AA98" s="15"/>
      <c r="AB98" s="25"/>
      <c r="AC98" s="23"/>
      <c r="AD98" s="15"/>
      <c r="AE98" s="15">
        <f t="shared" ref="AE98:AH98" si="21">AE99+AE100+AE101+AE103+AE104+AE102</f>
        <v>7294</v>
      </c>
      <c r="AF98" s="15">
        <f t="shared" si="21"/>
        <v>20</v>
      </c>
      <c r="AG98" s="15">
        <f t="shared" si="21"/>
        <v>9</v>
      </c>
      <c r="AH98" s="15">
        <f t="shared" si="21"/>
        <v>11</v>
      </c>
      <c r="AI98" s="15"/>
      <c r="AJ98" s="11"/>
      <c r="AK98" s="25"/>
      <c r="AL98" s="25"/>
      <c r="AM98" s="25"/>
      <c r="AN98" s="25"/>
      <c r="AO98" s="25"/>
      <c r="AP98" s="25"/>
      <c r="AQ98" s="25"/>
      <c r="AR98" s="25"/>
      <c r="AS98" s="25"/>
    </row>
    <row r="99" spans="1:45" ht="15.75" customHeight="1">
      <c r="A99" s="11"/>
      <c r="B99" s="17" t="s">
        <v>126</v>
      </c>
      <c r="C99" s="14"/>
      <c r="D99" s="14"/>
      <c r="E99" s="14"/>
      <c r="F99" s="14"/>
      <c r="G99" s="17">
        <v>5</v>
      </c>
      <c r="H99" s="14"/>
      <c r="I99" s="14"/>
      <c r="J99" s="14"/>
      <c r="K99" s="14"/>
      <c r="L99" s="14"/>
      <c r="M99" s="14"/>
      <c r="N99" s="14"/>
      <c r="O99" s="17">
        <v>128</v>
      </c>
      <c r="P99" s="14"/>
      <c r="Q99" s="14"/>
      <c r="R99" s="14"/>
      <c r="S99" s="14"/>
      <c r="T99" s="14"/>
      <c r="U99" s="14"/>
      <c r="V99" s="14"/>
      <c r="W99" s="17">
        <v>9</v>
      </c>
      <c r="X99" s="14"/>
      <c r="Y99" s="14"/>
      <c r="Z99" s="14"/>
      <c r="AA99" s="14"/>
      <c r="AC99" s="18" t="s">
        <v>224</v>
      </c>
      <c r="AD99" s="14"/>
      <c r="AE99" s="17">
        <v>2360</v>
      </c>
      <c r="AF99" s="17">
        <v>5</v>
      </c>
      <c r="AG99" s="17">
        <v>3</v>
      </c>
      <c r="AH99" s="17">
        <v>2</v>
      </c>
      <c r="AI99" s="14"/>
      <c r="AJ99" s="19" t="s">
        <v>129</v>
      </c>
    </row>
    <row r="100" spans="1:45" ht="15.75" customHeight="1">
      <c r="A100" s="11"/>
      <c r="B100" s="17" t="s">
        <v>225</v>
      </c>
      <c r="C100" s="17">
        <v>2</v>
      </c>
      <c r="D100" s="14"/>
      <c r="E100" s="14"/>
      <c r="F100" s="14"/>
      <c r="G100" s="17">
        <v>5</v>
      </c>
      <c r="H100" s="14"/>
      <c r="I100" s="14"/>
      <c r="J100" s="14"/>
      <c r="K100" s="14"/>
      <c r="L100" s="14"/>
      <c r="M100" s="14"/>
      <c r="N100" s="14"/>
      <c r="O100" s="17">
        <v>112</v>
      </c>
      <c r="P100" s="14"/>
      <c r="Q100" s="14"/>
      <c r="R100" s="14"/>
      <c r="S100" s="14"/>
      <c r="T100" s="14"/>
      <c r="U100" s="14"/>
      <c r="V100" s="14"/>
      <c r="W100" s="17">
        <v>8</v>
      </c>
      <c r="X100" s="14"/>
      <c r="Y100" s="14"/>
      <c r="Z100" s="14"/>
      <c r="AA100" s="14"/>
      <c r="AC100" s="18" t="s">
        <v>224</v>
      </c>
      <c r="AD100" s="14"/>
      <c r="AE100" s="17">
        <v>1437</v>
      </c>
      <c r="AF100" s="17">
        <v>5</v>
      </c>
      <c r="AG100" s="14"/>
      <c r="AH100" s="17">
        <v>5</v>
      </c>
      <c r="AI100" s="14"/>
      <c r="AJ100" s="16"/>
    </row>
    <row r="101" spans="1:45" ht="15.75" customHeight="1">
      <c r="A101" s="11"/>
      <c r="B101" s="17" t="s">
        <v>226</v>
      </c>
      <c r="C101" s="17">
        <v>4</v>
      </c>
      <c r="D101" s="14"/>
      <c r="E101" s="14"/>
      <c r="F101" s="14"/>
      <c r="G101" s="17">
        <v>3</v>
      </c>
      <c r="H101" s="14"/>
      <c r="I101" s="14"/>
      <c r="J101" s="14"/>
      <c r="K101" s="14"/>
      <c r="L101" s="14"/>
      <c r="M101" s="14"/>
      <c r="N101" s="14"/>
      <c r="O101" s="17">
        <v>47</v>
      </c>
      <c r="P101" s="14"/>
      <c r="Q101" s="14"/>
      <c r="R101" s="14"/>
      <c r="S101" s="14"/>
      <c r="T101" s="14"/>
      <c r="U101" s="14"/>
      <c r="V101" s="14"/>
      <c r="W101" s="17">
        <v>4</v>
      </c>
      <c r="X101" s="14"/>
      <c r="Y101" s="14"/>
      <c r="Z101" s="14"/>
      <c r="AA101" s="14"/>
      <c r="AC101" s="18" t="s">
        <v>227</v>
      </c>
      <c r="AD101" s="14"/>
      <c r="AE101" s="17">
        <v>468</v>
      </c>
      <c r="AF101" s="17">
        <v>2</v>
      </c>
      <c r="AG101" s="17">
        <v>2</v>
      </c>
      <c r="AH101" s="14"/>
      <c r="AI101" s="14"/>
      <c r="AJ101" s="16"/>
    </row>
    <row r="102" spans="1:45" ht="15.75" customHeight="1">
      <c r="A102" s="11"/>
      <c r="B102" s="17" t="s">
        <v>228</v>
      </c>
      <c r="C102" s="17">
        <v>6</v>
      </c>
      <c r="D102" s="14"/>
      <c r="E102" s="14"/>
      <c r="F102" s="14"/>
      <c r="G102" s="17">
        <v>2</v>
      </c>
      <c r="H102" s="14"/>
      <c r="I102" s="14"/>
      <c r="J102" s="14"/>
      <c r="K102" s="14"/>
      <c r="L102" s="14"/>
      <c r="M102" s="14"/>
      <c r="N102" s="14"/>
      <c r="O102" s="17">
        <v>33</v>
      </c>
      <c r="P102" s="14"/>
      <c r="Q102" s="14"/>
      <c r="R102" s="14"/>
      <c r="S102" s="14"/>
      <c r="T102" s="14"/>
      <c r="U102" s="14"/>
      <c r="V102" s="14"/>
      <c r="W102" s="17">
        <v>2</v>
      </c>
      <c r="X102" s="14"/>
      <c r="Y102" s="14"/>
      <c r="Z102" s="14"/>
      <c r="AA102" s="14"/>
      <c r="AC102" s="18" t="s">
        <v>227</v>
      </c>
      <c r="AD102" s="14"/>
      <c r="AE102" s="17">
        <v>486</v>
      </c>
      <c r="AF102" s="17">
        <v>2</v>
      </c>
      <c r="AG102" s="14"/>
      <c r="AH102" s="17">
        <v>2</v>
      </c>
      <c r="AI102" s="14"/>
      <c r="AJ102" s="16"/>
    </row>
    <row r="103" spans="1:45" ht="15.75" customHeight="1">
      <c r="A103" s="11"/>
      <c r="B103" s="17" t="s">
        <v>229</v>
      </c>
      <c r="C103" s="17">
        <v>4</v>
      </c>
      <c r="D103" s="14"/>
      <c r="E103" s="14"/>
      <c r="F103" s="14"/>
      <c r="G103" s="17">
        <v>6</v>
      </c>
      <c r="H103" s="14"/>
      <c r="I103" s="14"/>
      <c r="J103" s="14"/>
      <c r="K103" s="14"/>
      <c r="L103" s="14"/>
      <c r="M103" s="14"/>
      <c r="N103" s="14"/>
      <c r="O103" s="17">
        <v>144</v>
      </c>
      <c r="P103" s="14"/>
      <c r="Q103" s="14"/>
      <c r="R103" s="14"/>
      <c r="S103" s="14"/>
      <c r="T103" s="14"/>
      <c r="U103" s="14"/>
      <c r="V103" s="14"/>
      <c r="W103" s="17">
        <v>9</v>
      </c>
      <c r="X103" s="14"/>
      <c r="Y103" s="14"/>
      <c r="Z103" s="14"/>
      <c r="AA103" s="14"/>
      <c r="AC103" s="18" t="s">
        <v>230</v>
      </c>
      <c r="AD103" s="14"/>
      <c r="AE103" s="17">
        <v>2030</v>
      </c>
      <c r="AF103" s="17">
        <v>4</v>
      </c>
      <c r="AG103" s="17">
        <v>4</v>
      </c>
      <c r="AH103" s="14"/>
      <c r="AI103" s="14"/>
      <c r="AJ103" s="16"/>
    </row>
    <row r="104" spans="1:45" ht="15.75" customHeight="1">
      <c r="A104" s="11"/>
      <c r="B104" s="17" t="s">
        <v>231</v>
      </c>
      <c r="C104" s="17">
        <v>6</v>
      </c>
      <c r="D104" s="14"/>
      <c r="E104" s="14"/>
      <c r="F104" s="14"/>
      <c r="G104" s="17">
        <v>4</v>
      </c>
      <c r="H104" s="14"/>
      <c r="I104" s="14"/>
      <c r="J104" s="14"/>
      <c r="K104" s="14"/>
      <c r="L104" s="14"/>
      <c r="M104" s="14"/>
      <c r="N104" s="14"/>
      <c r="O104" s="17">
        <v>65</v>
      </c>
      <c r="P104" s="14"/>
      <c r="Q104" s="14"/>
      <c r="R104" s="14"/>
      <c r="S104" s="14"/>
      <c r="T104" s="14"/>
      <c r="U104" s="14"/>
      <c r="V104" s="14"/>
      <c r="W104" s="17">
        <v>4</v>
      </c>
      <c r="X104" s="14"/>
      <c r="Y104" s="14"/>
      <c r="Z104" s="14"/>
      <c r="AA104" s="14"/>
      <c r="AC104" s="18" t="s">
        <v>232</v>
      </c>
      <c r="AD104" s="14"/>
      <c r="AE104" s="17">
        <v>513</v>
      </c>
      <c r="AF104" s="17">
        <v>2</v>
      </c>
      <c r="AG104" s="14"/>
      <c r="AH104" s="17">
        <v>2</v>
      </c>
      <c r="AI104" s="14"/>
      <c r="AJ104" s="16"/>
    </row>
    <row r="105" spans="1:45" ht="15.75" customHeight="1">
      <c r="A105" s="11"/>
      <c r="B105" s="17" t="s">
        <v>233</v>
      </c>
      <c r="C105" s="17">
        <v>7</v>
      </c>
      <c r="D105" s="14"/>
      <c r="E105" s="14"/>
      <c r="F105" s="14"/>
      <c r="G105" s="17">
        <v>5</v>
      </c>
      <c r="H105" s="14"/>
      <c r="I105" s="14"/>
      <c r="J105" s="14"/>
      <c r="K105" s="14"/>
      <c r="L105" s="14"/>
      <c r="M105" s="14"/>
      <c r="N105" s="14"/>
      <c r="O105" s="17">
        <v>74</v>
      </c>
      <c r="P105" s="14"/>
      <c r="Q105" s="14"/>
      <c r="R105" s="14"/>
      <c r="S105" s="14"/>
      <c r="T105" s="14"/>
      <c r="U105" s="14"/>
      <c r="V105" s="14"/>
      <c r="W105" s="17">
        <v>7</v>
      </c>
      <c r="X105" s="14"/>
      <c r="Y105" s="14"/>
      <c r="Z105" s="14"/>
      <c r="AA105" s="14"/>
      <c r="AC105" s="18" t="s">
        <v>234</v>
      </c>
      <c r="AD105" s="14"/>
      <c r="AE105" s="17">
        <v>305</v>
      </c>
      <c r="AF105" s="17">
        <v>3</v>
      </c>
      <c r="AG105" s="14"/>
      <c r="AH105" s="17">
        <v>2</v>
      </c>
      <c r="AI105" s="17">
        <v>1</v>
      </c>
      <c r="AJ105" s="19" t="s">
        <v>129</v>
      </c>
    </row>
    <row r="106" spans="1:45" ht="15.75" customHeight="1">
      <c r="A106" s="20">
        <v>23</v>
      </c>
      <c r="B106" s="12" t="s">
        <v>241</v>
      </c>
      <c r="C106" s="14"/>
      <c r="D106" s="14"/>
      <c r="E106" s="14"/>
      <c r="F106" s="14"/>
      <c r="G106" s="15">
        <f>SUM(G107:G109)</f>
        <v>18</v>
      </c>
      <c r="H106" s="14"/>
      <c r="I106" s="14"/>
      <c r="J106" s="14"/>
      <c r="K106" s="14"/>
      <c r="L106" s="14"/>
      <c r="M106" s="14"/>
      <c r="N106" s="14"/>
      <c r="O106" s="15">
        <f>SUM(O107:O109)</f>
        <v>313</v>
      </c>
      <c r="P106" s="14"/>
      <c r="Q106" s="14"/>
      <c r="R106" s="14"/>
      <c r="S106" s="14"/>
      <c r="T106" s="14"/>
      <c r="U106" s="14"/>
      <c r="V106" s="14"/>
      <c r="W106" s="15">
        <f>SUM(W107:W109)</f>
        <v>30</v>
      </c>
      <c r="X106" s="14"/>
      <c r="Y106" s="14"/>
      <c r="Z106" s="14"/>
      <c r="AA106" s="14"/>
      <c r="AC106" s="18"/>
      <c r="AD106" s="14"/>
      <c r="AE106" s="15">
        <f t="shared" ref="AE106:AI106" si="22">SUM(AE107:AE109)</f>
        <v>8310</v>
      </c>
      <c r="AF106" s="15">
        <f t="shared" si="22"/>
        <v>19</v>
      </c>
      <c r="AG106" s="15">
        <f t="shared" si="22"/>
        <v>13</v>
      </c>
      <c r="AH106" s="15">
        <f t="shared" si="22"/>
        <v>4</v>
      </c>
      <c r="AI106" s="15">
        <f t="shared" si="22"/>
        <v>2</v>
      </c>
      <c r="AJ106" s="16"/>
    </row>
    <row r="107" spans="1:45" ht="15.75" customHeight="1">
      <c r="A107" s="20"/>
      <c r="B107" s="17" t="s">
        <v>242</v>
      </c>
      <c r="C107" s="14"/>
      <c r="D107" s="14"/>
      <c r="E107" s="14"/>
      <c r="F107" s="14"/>
      <c r="G107" s="17">
        <v>9</v>
      </c>
      <c r="H107" s="14"/>
      <c r="I107" s="14"/>
      <c r="J107" s="14"/>
      <c r="K107" s="14"/>
      <c r="L107" s="14"/>
      <c r="M107" s="14"/>
      <c r="N107" s="14"/>
      <c r="O107" s="17">
        <v>177</v>
      </c>
      <c r="P107" s="14"/>
      <c r="Q107" s="14"/>
      <c r="R107" s="14"/>
      <c r="S107" s="14"/>
      <c r="T107" s="14"/>
      <c r="U107" s="14"/>
      <c r="V107" s="14"/>
      <c r="W107" s="17">
        <v>21</v>
      </c>
      <c r="X107" s="14"/>
      <c r="Y107" s="14"/>
      <c r="Z107" s="14"/>
      <c r="AA107" s="14"/>
      <c r="AC107" s="18" t="s">
        <v>243</v>
      </c>
      <c r="AD107" s="14"/>
      <c r="AE107" s="17">
        <v>4423</v>
      </c>
      <c r="AF107" s="17">
        <v>9</v>
      </c>
      <c r="AG107" s="17">
        <v>5</v>
      </c>
      <c r="AH107" s="17">
        <v>2</v>
      </c>
      <c r="AI107" s="17">
        <v>2</v>
      </c>
      <c r="AJ107" s="19" t="s">
        <v>30</v>
      </c>
    </row>
    <row r="108" spans="1:45" ht="15.75" customHeight="1">
      <c r="A108" s="20"/>
      <c r="B108" s="17" t="s">
        <v>189</v>
      </c>
      <c r="C108" s="17">
        <v>8</v>
      </c>
      <c r="D108" s="14"/>
      <c r="E108" s="14"/>
      <c r="F108" s="14"/>
      <c r="G108" s="17">
        <v>4</v>
      </c>
      <c r="H108" s="14"/>
      <c r="I108" s="14"/>
      <c r="J108" s="14"/>
      <c r="K108" s="14"/>
      <c r="L108" s="14"/>
      <c r="M108" s="14"/>
      <c r="N108" s="14"/>
      <c r="O108" s="17">
        <v>39</v>
      </c>
      <c r="P108" s="14"/>
      <c r="Q108" s="14"/>
      <c r="R108" s="14"/>
      <c r="S108" s="14"/>
      <c r="T108" s="14"/>
      <c r="U108" s="14"/>
      <c r="V108" s="14"/>
      <c r="W108" s="17">
        <v>4</v>
      </c>
      <c r="X108" s="14"/>
      <c r="Y108" s="14"/>
      <c r="Z108" s="14"/>
      <c r="AA108" s="14"/>
      <c r="AC108" s="18" t="s">
        <v>244</v>
      </c>
      <c r="AD108" s="14"/>
      <c r="AE108" s="17">
        <v>225</v>
      </c>
      <c r="AF108" s="17">
        <v>2</v>
      </c>
      <c r="AG108" s="14"/>
      <c r="AH108" s="17">
        <v>2</v>
      </c>
      <c r="AI108" s="14"/>
      <c r="AJ108" s="16"/>
    </row>
    <row r="109" spans="1:45" ht="15.75" customHeight="1">
      <c r="A109" s="20"/>
      <c r="B109" s="17" t="s">
        <v>308</v>
      </c>
      <c r="C109" s="17">
        <v>7</v>
      </c>
      <c r="D109" s="14"/>
      <c r="E109" s="14"/>
      <c r="F109" s="14"/>
      <c r="G109" s="17">
        <v>5</v>
      </c>
      <c r="H109" s="14"/>
      <c r="I109" s="14"/>
      <c r="J109" s="14"/>
      <c r="K109" s="14"/>
      <c r="L109" s="14"/>
      <c r="M109" s="14"/>
      <c r="N109" s="14"/>
      <c r="O109" s="17">
        <v>97</v>
      </c>
      <c r="P109" s="14"/>
      <c r="Q109" s="14"/>
      <c r="R109" s="14"/>
      <c r="S109" s="14"/>
      <c r="T109" s="14"/>
      <c r="U109" s="14"/>
      <c r="V109" s="14"/>
      <c r="W109" s="17">
        <v>5</v>
      </c>
      <c r="X109" s="14"/>
      <c r="Y109" s="14"/>
      <c r="Z109" s="14"/>
      <c r="AA109" s="14"/>
      <c r="AC109" s="18" t="s">
        <v>246</v>
      </c>
      <c r="AD109" s="14"/>
      <c r="AE109" s="17">
        <v>3662</v>
      </c>
      <c r="AF109" s="17">
        <v>8</v>
      </c>
      <c r="AG109" s="17">
        <v>8</v>
      </c>
      <c r="AH109" s="14"/>
      <c r="AI109" s="14"/>
      <c r="AJ109" s="19" t="s">
        <v>30</v>
      </c>
    </row>
    <row r="110" spans="1:45" ht="15.75" customHeight="1">
      <c r="A110" s="20">
        <v>24</v>
      </c>
      <c r="B110" s="12" t="s">
        <v>252</v>
      </c>
      <c r="D110" s="14"/>
      <c r="E110" s="14"/>
      <c r="F110" s="14"/>
      <c r="G110" s="15">
        <f>SUM(G111)</f>
        <v>18</v>
      </c>
      <c r="H110" s="14"/>
      <c r="I110" s="14"/>
      <c r="J110" s="14"/>
      <c r="K110" s="14"/>
      <c r="L110" s="14"/>
      <c r="M110" s="14"/>
      <c r="N110" s="14"/>
      <c r="O110" s="15">
        <f>SUM(O111)</f>
        <v>463</v>
      </c>
      <c r="P110" s="14"/>
      <c r="Q110" s="14"/>
      <c r="R110" s="14"/>
      <c r="S110" s="14"/>
      <c r="T110" s="14"/>
      <c r="U110" s="14"/>
      <c r="V110" s="14"/>
      <c r="W110" s="15">
        <f>SUM(W111)</f>
        <v>31</v>
      </c>
      <c r="X110" s="14"/>
      <c r="Y110" s="14"/>
      <c r="Z110" s="14"/>
      <c r="AA110" s="14"/>
      <c r="AC110" s="13"/>
      <c r="AD110" s="14"/>
      <c r="AE110" s="15">
        <f t="shared" ref="AE110:AH110" si="23">SUM(AE111)</f>
        <v>6464</v>
      </c>
      <c r="AF110" s="15">
        <f t="shared" si="23"/>
        <v>29</v>
      </c>
      <c r="AG110" s="15">
        <f t="shared" si="23"/>
        <v>16</v>
      </c>
      <c r="AH110" s="15">
        <f t="shared" si="23"/>
        <v>13</v>
      </c>
      <c r="AI110" s="14"/>
      <c r="AJ110" s="16"/>
    </row>
    <row r="111" spans="1:45" ht="15.75" customHeight="1">
      <c r="A111" s="11"/>
      <c r="B111" s="17" t="s">
        <v>255</v>
      </c>
      <c r="C111" s="14"/>
      <c r="D111" s="14"/>
      <c r="E111" s="14"/>
      <c r="F111" s="14"/>
      <c r="G111" s="17">
        <v>18</v>
      </c>
      <c r="H111" s="14"/>
      <c r="I111" s="14"/>
      <c r="J111" s="14"/>
      <c r="K111" s="14"/>
      <c r="L111" s="14"/>
      <c r="M111" s="14"/>
      <c r="N111" s="14"/>
      <c r="O111" s="17">
        <v>463</v>
      </c>
      <c r="P111" s="14"/>
      <c r="Q111" s="14"/>
      <c r="R111" s="14"/>
      <c r="S111" s="14"/>
      <c r="T111" s="14"/>
      <c r="U111" s="14"/>
      <c r="V111" s="14"/>
      <c r="W111" s="17">
        <v>31</v>
      </c>
      <c r="X111" s="14"/>
      <c r="Y111" s="14"/>
      <c r="Z111" s="14"/>
      <c r="AA111" s="14"/>
      <c r="AC111" s="18" t="s">
        <v>256</v>
      </c>
      <c r="AD111" s="14"/>
      <c r="AE111" s="17">
        <v>6464</v>
      </c>
      <c r="AF111" s="17">
        <v>29</v>
      </c>
      <c r="AG111" s="17">
        <v>16</v>
      </c>
      <c r="AH111" s="17">
        <v>13</v>
      </c>
      <c r="AI111" s="14"/>
      <c r="AJ111" s="19" t="s">
        <v>129</v>
      </c>
    </row>
    <row r="112" spans="1:45" ht="15.75" customHeight="1">
      <c r="A112" s="20">
        <v>25</v>
      </c>
      <c r="B112" s="12" t="s">
        <v>257</v>
      </c>
      <c r="C112" s="17"/>
      <c r="D112" s="14"/>
      <c r="E112" s="14"/>
      <c r="F112" s="14"/>
      <c r="G112" s="14"/>
      <c r="H112" s="14"/>
      <c r="I112" s="56">
        <f>SUM(I113:I114)</f>
        <v>15</v>
      </c>
      <c r="J112" s="14"/>
      <c r="K112" s="14"/>
      <c r="L112" s="14"/>
      <c r="M112" s="14"/>
      <c r="N112" s="14"/>
      <c r="O112" s="14"/>
      <c r="P112" s="14"/>
      <c r="Q112" s="56">
        <f>SUM(Q113:Q114)</f>
        <v>472</v>
      </c>
      <c r="R112" s="14"/>
      <c r="S112" s="14"/>
      <c r="T112" s="14"/>
      <c r="U112" s="14"/>
      <c r="V112" s="14"/>
      <c r="W112" s="14"/>
      <c r="X112" s="14"/>
      <c r="Y112" s="56">
        <f>SUM(Y113:Y114)</f>
        <v>29</v>
      </c>
      <c r="Z112" s="14"/>
      <c r="AA112" s="14"/>
      <c r="AC112" s="18"/>
      <c r="AD112" s="14"/>
      <c r="AE112" s="56">
        <f t="shared" ref="AE112:AI112" si="24">SUM(AE113:AE114)</f>
        <v>8120</v>
      </c>
      <c r="AF112" s="56">
        <f t="shared" si="24"/>
        <v>12</v>
      </c>
      <c r="AG112" s="56">
        <f t="shared" si="24"/>
        <v>12</v>
      </c>
      <c r="AH112" s="56">
        <f t="shared" si="24"/>
        <v>0</v>
      </c>
      <c r="AI112" s="56">
        <f t="shared" si="24"/>
        <v>0</v>
      </c>
      <c r="AJ112" s="19"/>
    </row>
    <row r="113" spans="1:36" ht="15.75" customHeight="1">
      <c r="A113" s="11"/>
      <c r="B113" s="17" t="s">
        <v>258</v>
      </c>
      <c r="C113" s="17">
        <v>8</v>
      </c>
      <c r="D113" s="14"/>
      <c r="E113" s="14"/>
      <c r="F113" s="14"/>
      <c r="G113" s="14"/>
      <c r="H113" s="14"/>
      <c r="I113" s="17">
        <v>11</v>
      </c>
      <c r="J113" s="14"/>
      <c r="K113" s="14"/>
      <c r="L113" s="14"/>
      <c r="M113" s="14"/>
      <c r="N113" s="14"/>
      <c r="O113" s="14"/>
      <c r="P113" s="14"/>
      <c r="Q113" s="17">
        <v>382</v>
      </c>
      <c r="R113" s="14"/>
      <c r="S113" s="14"/>
      <c r="T113" s="14"/>
      <c r="U113" s="14"/>
      <c r="V113" s="14"/>
      <c r="W113" s="14"/>
      <c r="X113" s="14"/>
      <c r="Y113" s="17">
        <v>21</v>
      </c>
      <c r="Z113" s="14"/>
      <c r="AA113" s="14"/>
      <c r="AC113" s="18" t="s">
        <v>214</v>
      </c>
      <c r="AD113" s="14"/>
      <c r="AE113" s="55">
        <v>6090</v>
      </c>
      <c r="AF113" s="17">
        <v>6</v>
      </c>
      <c r="AG113" s="17">
        <v>6</v>
      </c>
      <c r="AH113" s="14"/>
      <c r="AI113" s="14"/>
      <c r="AJ113" s="19" t="s">
        <v>30</v>
      </c>
    </row>
    <row r="114" spans="1:36" ht="15.75" customHeight="1">
      <c r="A114" s="11"/>
      <c r="B114" s="17" t="s">
        <v>259</v>
      </c>
      <c r="C114" s="17">
        <v>8</v>
      </c>
      <c r="D114" s="14"/>
      <c r="E114" s="14"/>
      <c r="F114" s="14"/>
      <c r="G114" s="14"/>
      <c r="H114" s="14"/>
      <c r="I114" s="17">
        <v>4</v>
      </c>
      <c r="J114" s="14"/>
      <c r="K114" s="14"/>
      <c r="L114" s="14"/>
      <c r="M114" s="14"/>
      <c r="N114" s="14"/>
      <c r="O114" s="14"/>
      <c r="P114" s="14"/>
      <c r="Q114" s="17">
        <v>90</v>
      </c>
      <c r="R114" s="14"/>
      <c r="S114" s="14"/>
      <c r="T114" s="14"/>
      <c r="U114" s="14"/>
      <c r="V114" s="14"/>
      <c r="W114" s="14"/>
      <c r="X114" s="14"/>
      <c r="Y114" s="17">
        <v>8</v>
      </c>
      <c r="Z114" s="14"/>
      <c r="AA114" s="14"/>
      <c r="AC114" s="18" t="s">
        <v>260</v>
      </c>
      <c r="AD114" s="14"/>
      <c r="AE114" s="17">
        <v>2030</v>
      </c>
      <c r="AF114" s="17">
        <v>6</v>
      </c>
      <c r="AG114" s="17">
        <v>6</v>
      </c>
      <c r="AH114" s="14"/>
      <c r="AI114" s="14"/>
      <c r="AJ114" s="16"/>
    </row>
    <row r="115" spans="1:36" ht="15.75" customHeight="1">
      <c r="A115" s="20">
        <v>26</v>
      </c>
      <c r="B115" s="12" t="s">
        <v>261</v>
      </c>
      <c r="C115" s="14"/>
      <c r="D115" s="14"/>
      <c r="E115" s="14"/>
      <c r="F115" s="14"/>
      <c r="G115" s="14"/>
      <c r="H115" s="14"/>
      <c r="I115" s="12">
        <v>16</v>
      </c>
      <c r="J115" s="14"/>
      <c r="K115" s="14"/>
      <c r="L115" s="14"/>
      <c r="M115" s="14"/>
      <c r="N115" s="14"/>
      <c r="O115" s="14"/>
      <c r="P115" s="14"/>
      <c r="Q115" s="12">
        <v>600</v>
      </c>
      <c r="R115" s="14"/>
      <c r="S115" s="14"/>
      <c r="T115" s="14"/>
      <c r="U115" s="14"/>
      <c r="V115" s="14"/>
      <c r="W115" s="14"/>
      <c r="X115" s="14"/>
      <c r="Y115" s="12">
        <v>28</v>
      </c>
      <c r="Z115" s="14"/>
      <c r="AA115" s="14"/>
      <c r="AC115" s="18" t="s">
        <v>262</v>
      </c>
      <c r="AD115" s="14"/>
      <c r="AE115" s="12">
        <v>3996</v>
      </c>
      <c r="AF115" s="12">
        <v>14</v>
      </c>
      <c r="AG115" s="12">
        <v>14</v>
      </c>
      <c r="AH115" s="14"/>
      <c r="AI115" s="14"/>
      <c r="AJ115" s="19" t="s">
        <v>30</v>
      </c>
    </row>
    <row r="116" spans="1:36" ht="15.75" customHeight="1">
      <c r="A116" s="20">
        <v>27</v>
      </c>
      <c r="B116" s="57" t="s">
        <v>263</v>
      </c>
      <c r="C116" s="14"/>
      <c r="D116" s="14"/>
      <c r="E116" s="14"/>
      <c r="F116" s="14"/>
      <c r="G116" s="14"/>
      <c r="H116" s="14"/>
      <c r="I116" s="12">
        <v>28</v>
      </c>
      <c r="J116" s="14"/>
      <c r="K116" s="14"/>
      <c r="L116" s="14"/>
      <c r="M116" s="14"/>
      <c r="N116" s="14"/>
      <c r="O116" s="14"/>
      <c r="P116" s="14"/>
      <c r="Q116" s="12">
        <v>943</v>
      </c>
      <c r="R116" s="14"/>
      <c r="S116" s="14"/>
      <c r="T116" s="14"/>
      <c r="U116" s="14"/>
      <c r="V116" s="14"/>
      <c r="W116" s="14"/>
      <c r="X116" s="14"/>
      <c r="Y116" s="12">
        <v>55</v>
      </c>
      <c r="Z116" s="14"/>
      <c r="AA116" s="14"/>
      <c r="AC116" s="58" t="s">
        <v>264</v>
      </c>
      <c r="AD116" s="59"/>
      <c r="AE116" s="60">
        <v>13590</v>
      </c>
      <c r="AF116" s="12">
        <v>44</v>
      </c>
      <c r="AG116" s="12">
        <v>44</v>
      </c>
      <c r="AH116" s="15">
        <f t="shared" ref="AH116:AI116" si="25">SUM(AH117:AH119)</f>
        <v>22</v>
      </c>
      <c r="AI116" s="15">
        <f t="shared" si="25"/>
        <v>4</v>
      </c>
      <c r="AJ116" s="19" t="s">
        <v>30</v>
      </c>
    </row>
    <row r="117" spans="1:36" ht="15.75" customHeight="1">
      <c r="A117" s="20">
        <v>28</v>
      </c>
      <c r="B117" s="12" t="s">
        <v>265</v>
      </c>
      <c r="C117" s="14"/>
      <c r="D117" s="14"/>
      <c r="E117" s="14"/>
      <c r="F117" s="14"/>
      <c r="G117" s="14"/>
      <c r="H117" s="14"/>
      <c r="I117" s="12">
        <v>8</v>
      </c>
      <c r="J117" s="14"/>
      <c r="K117" s="14"/>
      <c r="L117" s="14"/>
      <c r="M117" s="14"/>
      <c r="N117" s="14"/>
      <c r="O117" s="12">
        <v>105</v>
      </c>
      <c r="P117" s="14"/>
      <c r="Q117" s="12">
        <v>228</v>
      </c>
      <c r="R117" s="14"/>
      <c r="S117" s="14"/>
      <c r="T117" s="14"/>
      <c r="U117" s="14"/>
      <c r="V117" s="14"/>
      <c r="W117" s="14"/>
      <c r="X117" s="14"/>
      <c r="Y117" s="12">
        <v>22</v>
      </c>
      <c r="Z117" s="14"/>
      <c r="AA117" s="14"/>
      <c r="AC117" s="18" t="s">
        <v>266</v>
      </c>
      <c r="AD117" s="14"/>
      <c r="AE117" s="12">
        <f t="shared" ref="AE117:AF117" si="26">AE118+AE119</f>
        <v>9889.7999999999993</v>
      </c>
      <c r="AF117" s="12">
        <f t="shared" si="26"/>
        <v>19</v>
      </c>
      <c r="AG117" s="15"/>
      <c r="AH117" s="12">
        <f t="shared" ref="AH117:AI117" si="27">AH118+AH119</f>
        <v>11</v>
      </c>
      <c r="AI117" s="12">
        <f t="shared" si="27"/>
        <v>2</v>
      </c>
      <c r="AJ117" s="19" t="s">
        <v>30</v>
      </c>
    </row>
    <row r="118" spans="1:36" ht="15.75" customHeight="1">
      <c r="A118" s="11"/>
      <c r="B118" s="17" t="s">
        <v>309</v>
      </c>
      <c r="C118" s="17"/>
      <c r="D118" s="14"/>
      <c r="E118" s="14"/>
      <c r="F118" s="14"/>
      <c r="G118" s="17"/>
      <c r="H118" s="14"/>
      <c r="I118" s="17"/>
      <c r="J118" s="14"/>
      <c r="K118" s="14"/>
      <c r="L118" s="14"/>
      <c r="M118" s="14"/>
      <c r="N118" s="14"/>
      <c r="O118" s="17"/>
      <c r="P118" s="14"/>
      <c r="Q118" s="17"/>
      <c r="R118" s="14"/>
      <c r="S118" s="14"/>
      <c r="T118" s="14"/>
      <c r="U118" s="14"/>
      <c r="V118" s="14"/>
      <c r="W118" s="17"/>
      <c r="X118" s="14"/>
      <c r="Y118" s="14"/>
      <c r="Z118" s="14"/>
      <c r="AA118" s="14"/>
      <c r="AC118" s="18" t="s">
        <v>266</v>
      </c>
      <c r="AD118" s="14"/>
      <c r="AE118" s="17">
        <v>5071</v>
      </c>
      <c r="AF118" s="17">
        <v>9</v>
      </c>
      <c r="AG118" s="14"/>
      <c r="AH118" s="17">
        <v>7</v>
      </c>
      <c r="AI118" s="17">
        <v>2</v>
      </c>
      <c r="AJ118" s="19"/>
    </row>
    <row r="119" spans="1:36" ht="15.75" customHeight="1">
      <c r="A119" s="11"/>
      <c r="B119" s="17" t="s">
        <v>310</v>
      </c>
      <c r="C119" s="17">
        <v>7</v>
      </c>
      <c r="D119" s="14"/>
      <c r="E119" s="14"/>
      <c r="F119" s="14"/>
      <c r="G119" s="17">
        <v>5</v>
      </c>
      <c r="H119" s="14"/>
      <c r="I119" s="17">
        <v>4</v>
      </c>
      <c r="J119" s="14"/>
      <c r="K119" s="14"/>
      <c r="L119" s="14"/>
      <c r="M119" s="14"/>
      <c r="N119" s="14"/>
      <c r="O119" s="17">
        <v>105</v>
      </c>
      <c r="P119" s="14"/>
      <c r="Q119" s="17">
        <v>74</v>
      </c>
      <c r="R119" s="14"/>
      <c r="S119" s="14"/>
      <c r="T119" s="14"/>
      <c r="U119" s="14"/>
      <c r="V119" s="14"/>
      <c r="W119" s="17">
        <v>8</v>
      </c>
      <c r="X119" s="14"/>
      <c r="Y119" s="14"/>
      <c r="Z119" s="14"/>
      <c r="AA119" s="14"/>
      <c r="AC119" s="18" t="s">
        <v>266</v>
      </c>
      <c r="AD119" s="14"/>
      <c r="AE119" s="17">
        <f>4041.4+777.4</f>
        <v>4818.8</v>
      </c>
      <c r="AF119" s="17">
        <v>10</v>
      </c>
      <c r="AG119" s="17">
        <v>6</v>
      </c>
      <c r="AH119" s="17">
        <v>4</v>
      </c>
      <c r="AI119" s="14"/>
      <c r="AJ119" s="19" t="s">
        <v>30</v>
      </c>
    </row>
    <row r="120" spans="1:36" ht="15.75" customHeight="1">
      <c r="A120" s="20">
        <v>29</v>
      </c>
      <c r="B120" s="61" t="s">
        <v>311</v>
      </c>
      <c r="C120" s="14"/>
      <c r="D120" s="14"/>
      <c r="E120" s="14"/>
      <c r="F120" s="14"/>
      <c r="G120" s="14"/>
      <c r="H120" s="14"/>
      <c r="I120" s="12">
        <v>15</v>
      </c>
      <c r="J120" s="14"/>
      <c r="K120" s="14"/>
      <c r="L120" s="14"/>
      <c r="M120" s="14"/>
      <c r="N120" s="14"/>
      <c r="O120" s="14"/>
      <c r="P120" s="14"/>
      <c r="Q120" s="12">
        <v>572</v>
      </c>
      <c r="R120" s="14"/>
      <c r="S120" s="14"/>
      <c r="T120" s="14"/>
      <c r="U120" s="14"/>
      <c r="V120" s="14"/>
      <c r="W120" s="14"/>
      <c r="X120" s="14"/>
      <c r="Y120" s="12">
        <v>29</v>
      </c>
      <c r="Z120" s="14"/>
      <c r="AA120" s="14"/>
      <c r="AC120" s="18" t="s">
        <v>272</v>
      </c>
      <c r="AD120" s="14"/>
      <c r="AE120" s="56">
        <v>5655</v>
      </c>
      <c r="AF120" s="12">
        <v>25</v>
      </c>
      <c r="AG120" s="12">
        <v>24</v>
      </c>
      <c r="AH120" s="12">
        <v>1</v>
      </c>
      <c r="AI120" s="14"/>
      <c r="AJ120" s="19" t="s">
        <v>30</v>
      </c>
    </row>
    <row r="121" spans="1:36" ht="15.75" customHeight="1">
      <c r="A121" s="20">
        <v>30</v>
      </c>
      <c r="B121" s="61" t="s">
        <v>273</v>
      </c>
      <c r="C121" s="14"/>
      <c r="D121" s="14"/>
      <c r="E121" s="14"/>
      <c r="F121" s="14"/>
      <c r="G121" s="12">
        <f>SUM(G122:G126)</f>
        <v>20</v>
      </c>
      <c r="H121" s="14"/>
      <c r="I121" s="12">
        <f>SUM(I122:I126)</f>
        <v>0</v>
      </c>
      <c r="J121" s="14"/>
      <c r="K121" s="14"/>
      <c r="L121" s="14"/>
      <c r="M121" s="14"/>
      <c r="N121" s="14"/>
      <c r="O121" s="12">
        <f>SUM(O122:O126)</f>
        <v>327</v>
      </c>
      <c r="P121" s="14"/>
      <c r="Q121" s="12">
        <v>137</v>
      </c>
      <c r="R121" s="14"/>
      <c r="S121" s="14"/>
      <c r="T121" s="14"/>
      <c r="U121" s="14"/>
      <c r="V121" s="14"/>
      <c r="W121" s="12">
        <f>SUM(W122:W126)</f>
        <v>28</v>
      </c>
      <c r="X121" s="14"/>
      <c r="Y121" s="12">
        <v>12</v>
      </c>
      <c r="Z121" s="14"/>
      <c r="AA121" s="14"/>
      <c r="AC121" s="18" t="s">
        <v>274</v>
      </c>
      <c r="AD121" s="14"/>
      <c r="AE121" s="12">
        <f t="shared" ref="AE121:AF121" si="28">SUM(AE122:AE126)</f>
        <v>8960</v>
      </c>
      <c r="AF121" s="12">
        <f t="shared" si="28"/>
        <v>20</v>
      </c>
      <c r="AG121" s="12"/>
      <c r="AH121" s="12">
        <f>SUM(AH122:AH126)</f>
        <v>20</v>
      </c>
      <c r="AI121" s="12"/>
      <c r="AJ121" s="19" t="s">
        <v>30</v>
      </c>
    </row>
    <row r="122" spans="1:36" ht="15.75" customHeight="1">
      <c r="A122" s="11"/>
      <c r="B122" s="61" t="s">
        <v>312</v>
      </c>
      <c r="C122" s="17">
        <v>1</v>
      </c>
      <c r="D122" s="14"/>
      <c r="E122" s="14"/>
      <c r="F122" s="14"/>
      <c r="G122" s="17">
        <v>5</v>
      </c>
      <c r="H122" s="14"/>
      <c r="I122" s="14"/>
      <c r="J122" s="14"/>
      <c r="K122" s="14"/>
      <c r="L122" s="14"/>
      <c r="M122" s="14"/>
      <c r="N122" s="14"/>
      <c r="O122" s="17">
        <v>130</v>
      </c>
      <c r="P122" s="14"/>
      <c r="Q122" s="17">
        <v>137</v>
      </c>
      <c r="R122" s="14"/>
      <c r="S122" s="14"/>
      <c r="T122" s="14"/>
      <c r="U122" s="14"/>
      <c r="V122" s="14"/>
      <c r="W122" s="17">
        <v>10</v>
      </c>
      <c r="X122" s="14"/>
      <c r="Y122" s="17">
        <v>12</v>
      </c>
      <c r="Z122" s="14"/>
      <c r="AA122" s="14"/>
      <c r="AC122" s="18" t="s">
        <v>274</v>
      </c>
      <c r="AD122" s="14"/>
      <c r="AE122" s="17">
        <v>3240</v>
      </c>
      <c r="AF122" s="17">
        <v>5</v>
      </c>
      <c r="AG122" s="14"/>
      <c r="AH122" s="17">
        <v>5</v>
      </c>
      <c r="AI122" s="14"/>
      <c r="AJ122" s="19" t="s">
        <v>30</v>
      </c>
    </row>
    <row r="123" spans="1:36" ht="15.75" customHeight="1">
      <c r="A123" s="11"/>
      <c r="B123" s="17" t="s">
        <v>313</v>
      </c>
      <c r="C123" s="17">
        <v>2</v>
      </c>
      <c r="D123" s="14"/>
      <c r="E123" s="14"/>
      <c r="F123" s="14"/>
      <c r="G123" s="17">
        <v>2</v>
      </c>
      <c r="H123" s="14"/>
      <c r="I123" s="14"/>
      <c r="J123" s="14"/>
      <c r="K123" s="14"/>
      <c r="L123" s="14"/>
      <c r="M123" s="14"/>
      <c r="N123" s="14"/>
      <c r="O123" s="17">
        <v>22</v>
      </c>
      <c r="P123" s="14"/>
      <c r="Q123" s="14"/>
      <c r="R123" s="14"/>
      <c r="S123" s="14"/>
      <c r="T123" s="14"/>
      <c r="U123" s="14"/>
      <c r="V123" s="14"/>
      <c r="W123" s="17">
        <v>2</v>
      </c>
      <c r="X123" s="14"/>
      <c r="Y123" s="14"/>
      <c r="Z123" s="14"/>
      <c r="AA123" s="14"/>
      <c r="AC123" s="18" t="s">
        <v>274</v>
      </c>
      <c r="AD123" s="14"/>
      <c r="AE123" s="17">
        <v>900</v>
      </c>
      <c r="AF123" s="17">
        <v>2</v>
      </c>
      <c r="AG123" s="14"/>
      <c r="AH123" s="17">
        <v>2</v>
      </c>
      <c r="AI123" s="14"/>
      <c r="AJ123" s="19" t="s">
        <v>30</v>
      </c>
    </row>
    <row r="124" spans="1:36" ht="15.75" customHeight="1">
      <c r="A124" s="11"/>
      <c r="B124" s="17" t="s">
        <v>314</v>
      </c>
      <c r="C124" s="17">
        <v>5</v>
      </c>
      <c r="D124" s="14"/>
      <c r="E124" s="14"/>
      <c r="F124" s="14"/>
      <c r="G124" s="17">
        <v>5</v>
      </c>
      <c r="H124" s="14"/>
      <c r="I124" s="14"/>
      <c r="J124" s="14"/>
      <c r="K124" s="14"/>
      <c r="L124" s="14"/>
      <c r="M124" s="14"/>
      <c r="N124" s="14"/>
      <c r="O124" s="17">
        <v>64</v>
      </c>
      <c r="P124" s="14"/>
      <c r="Q124" s="14"/>
      <c r="R124" s="14"/>
      <c r="S124" s="14"/>
      <c r="T124" s="14"/>
      <c r="U124" s="14"/>
      <c r="V124" s="14"/>
      <c r="W124" s="17">
        <v>6</v>
      </c>
      <c r="X124" s="14"/>
      <c r="Y124" s="14"/>
      <c r="Z124" s="14"/>
      <c r="AA124" s="14"/>
      <c r="AC124" s="18" t="s">
        <v>280</v>
      </c>
      <c r="AD124" s="14"/>
      <c r="AE124" s="17">
        <v>700</v>
      </c>
      <c r="AF124" s="17">
        <v>5</v>
      </c>
      <c r="AG124" s="14"/>
      <c r="AH124" s="17">
        <v>5</v>
      </c>
      <c r="AI124" s="14"/>
      <c r="AJ124" s="19" t="s">
        <v>30</v>
      </c>
    </row>
    <row r="125" spans="1:36" ht="15.75" customHeight="1">
      <c r="A125" s="11"/>
      <c r="B125" s="17" t="s">
        <v>315</v>
      </c>
      <c r="C125" s="17">
        <v>8</v>
      </c>
      <c r="D125" s="14"/>
      <c r="E125" s="14"/>
      <c r="F125" s="14"/>
      <c r="G125" s="17">
        <v>5</v>
      </c>
      <c r="H125" s="14"/>
      <c r="I125" s="14"/>
      <c r="J125" s="14"/>
      <c r="K125" s="14"/>
      <c r="L125" s="14"/>
      <c r="M125" s="14"/>
      <c r="N125" s="14"/>
      <c r="O125" s="17">
        <v>81</v>
      </c>
      <c r="P125" s="14"/>
      <c r="Q125" s="14"/>
      <c r="R125" s="14"/>
      <c r="S125" s="14"/>
      <c r="T125" s="14"/>
      <c r="U125" s="14"/>
      <c r="V125" s="14"/>
      <c r="W125" s="17">
        <v>6</v>
      </c>
      <c r="X125" s="14"/>
      <c r="Y125" s="14"/>
      <c r="Z125" s="14"/>
      <c r="AA125" s="14"/>
      <c r="AC125" s="18" t="s">
        <v>282</v>
      </c>
      <c r="AD125" s="14"/>
      <c r="AE125" s="17">
        <v>3400</v>
      </c>
      <c r="AF125" s="17">
        <v>5</v>
      </c>
      <c r="AG125" s="14"/>
      <c r="AH125" s="17">
        <v>5</v>
      </c>
      <c r="AI125" s="14"/>
      <c r="AJ125" s="19" t="s">
        <v>30</v>
      </c>
    </row>
    <row r="126" spans="1:36" ht="15.75" customHeight="1">
      <c r="A126" s="11"/>
      <c r="B126" s="17" t="s">
        <v>316</v>
      </c>
      <c r="C126" s="17">
        <v>15</v>
      </c>
      <c r="D126" s="14"/>
      <c r="E126" s="14"/>
      <c r="F126" s="14"/>
      <c r="G126" s="17">
        <v>3</v>
      </c>
      <c r="H126" s="14"/>
      <c r="I126" s="14"/>
      <c r="J126" s="14"/>
      <c r="K126" s="14"/>
      <c r="L126" s="14"/>
      <c r="M126" s="14"/>
      <c r="N126" s="14"/>
      <c r="O126" s="17">
        <v>30</v>
      </c>
      <c r="P126" s="14"/>
      <c r="Q126" s="14"/>
      <c r="R126" s="14"/>
      <c r="S126" s="14"/>
      <c r="T126" s="14"/>
      <c r="U126" s="14"/>
      <c r="V126" s="14"/>
      <c r="W126" s="17">
        <v>4</v>
      </c>
      <c r="X126" s="14"/>
      <c r="Y126" s="14"/>
      <c r="Z126" s="14"/>
      <c r="AA126" s="14"/>
      <c r="AC126" s="18" t="s">
        <v>282</v>
      </c>
      <c r="AD126" s="14"/>
      <c r="AE126" s="17">
        <v>720</v>
      </c>
      <c r="AF126" s="17">
        <v>3</v>
      </c>
      <c r="AG126" s="17"/>
      <c r="AH126" s="17">
        <v>3</v>
      </c>
      <c r="AI126" s="14"/>
      <c r="AJ126" s="19" t="s">
        <v>30</v>
      </c>
    </row>
    <row r="127" spans="1:36" ht="15.75" customHeight="1">
      <c r="A127" s="20">
        <v>31</v>
      </c>
      <c r="B127" s="12" t="s">
        <v>284</v>
      </c>
      <c r="C127" s="17"/>
      <c r="D127" s="14"/>
      <c r="E127" s="14"/>
      <c r="F127" s="14"/>
      <c r="G127" s="15">
        <f>G128+G129</f>
        <v>0</v>
      </c>
      <c r="H127" s="14"/>
      <c r="I127" s="12">
        <v>14</v>
      </c>
      <c r="J127" s="14"/>
      <c r="K127" s="14"/>
      <c r="L127" s="14"/>
      <c r="M127" s="14"/>
      <c r="N127" s="14"/>
      <c r="O127" s="14"/>
      <c r="P127" s="14"/>
      <c r="Q127" s="15">
        <f>Q128+Q129</f>
        <v>400</v>
      </c>
      <c r="R127" s="14"/>
      <c r="S127" s="14"/>
      <c r="T127" s="14"/>
      <c r="U127" s="14"/>
      <c r="V127" s="14"/>
      <c r="W127" s="14"/>
      <c r="X127" s="14"/>
      <c r="Y127" s="15">
        <f>Y128+Y129</f>
        <v>26</v>
      </c>
      <c r="Z127" s="14"/>
      <c r="AA127" s="14"/>
      <c r="AC127" s="13"/>
      <c r="AD127" s="14"/>
      <c r="AE127" s="15">
        <f t="shared" ref="AE127:AI127" si="29">AE128+AE129</f>
        <v>5009</v>
      </c>
      <c r="AF127" s="15">
        <f t="shared" si="29"/>
        <v>21</v>
      </c>
      <c r="AG127" s="15">
        <f t="shared" si="29"/>
        <v>12</v>
      </c>
      <c r="AH127" s="15">
        <f t="shared" si="29"/>
        <v>6</v>
      </c>
      <c r="AI127" s="15">
        <f t="shared" si="29"/>
        <v>3</v>
      </c>
      <c r="AJ127" s="16"/>
    </row>
    <row r="128" spans="1:36" ht="15.75" customHeight="1">
      <c r="A128" s="11"/>
      <c r="B128" s="17" t="s">
        <v>181</v>
      </c>
      <c r="C128" s="14"/>
      <c r="D128" s="14"/>
      <c r="E128" s="14"/>
      <c r="F128" s="14"/>
      <c r="G128" s="14"/>
      <c r="H128" s="14"/>
      <c r="I128" s="17">
        <v>8</v>
      </c>
      <c r="J128" s="14"/>
      <c r="K128" s="14"/>
      <c r="L128" s="14"/>
      <c r="M128" s="14"/>
      <c r="N128" s="14"/>
      <c r="O128" s="14"/>
      <c r="P128" s="14"/>
      <c r="Q128" s="17">
        <v>217</v>
      </c>
      <c r="R128" s="14"/>
      <c r="S128" s="14"/>
      <c r="T128" s="14"/>
      <c r="U128" s="14"/>
      <c r="V128" s="14"/>
      <c r="W128" s="14"/>
      <c r="X128" s="14"/>
      <c r="Y128" s="17">
        <v>26</v>
      </c>
      <c r="Z128" s="14"/>
      <c r="AA128" s="14"/>
      <c r="AC128" s="18" t="s">
        <v>285</v>
      </c>
      <c r="AD128" s="14"/>
      <c r="AE128" s="17">
        <v>5009</v>
      </c>
      <c r="AF128" s="17">
        <v>18</v>
      </c>
      <c r="AG128" s="17">
        <v>12</v>
      </c>
      <c r="AH128" s="17">
        <v>6</v>
      </c>
      <c r="AI128" s="14"/>
      <c r="AJ128" s="16"/>
    </row>
    <row r="129" spans="1:36" ht="15.75" customHeight="1">
      <c r="A129" s="11"/>
      <c r="B129" s="17" t="s">
        <v>286</v>
      </c>
      <c r="C129" s="17">
        <v>8</v>
      </c>
      <c r="D129" s="14"/>
      <c r="E129" s="14"/>
      <c r="F129" s="14"/>
      <c r="G129" s="14"/>
      <c r="H129" s="14"/>
      <c r="I129" s="17">
        <v>6</v>
      </c>
      <c r="J129" s="14"/>
      <c r="K129" s="14"/>
      <c r="L129" s="14"/>
      <c r="M129" s="14"/>
      <c r="N129" s="14"/>
      <c r="O129" s="14"/>
      <c r="P129" s="14"/>
      <c r="Q129" s="17">
        <v>183</v>
      </c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C129" s="18" t="s">
        <v>75</v>
      </c>
      <c r="AD129" s="14"/>
      <c r="AE129" s="14"/>
      <c r="AF129" s="17">
        <v>3</v>
      </c>
      <c r="AG129" s="14"/>
      <c r="AH129" s="14"/>
      <c r="AI129" s="17">
        <v>3</v>
      </c>
      <c r="AJ129" s="16"/>
    </row>
    <row r="130" spans="1:36" ht="15.75" customHeight="1">
      <c r="A130" s="20">
        <v>32</v>
      </c>
      <c r="B130" s="12" t="s">
        <v>287</v>
      </c>
      <c r="C130" s="14"/>
      <c r="D130" s="14"/>
      <c r="E130" s="12">
        <v>1</v>
      </c>
      <c r="F130" s="15"/>
      <c r="G130" s="12">
        <v>13</v>
      </c>
      <c r="H130" s="15"/>
      <c r="I130" s="12">
        <v>7</v>
      </c>
      <c r="J130" s="14"/>
      <c r="K130" s="14"/>
      <c r="L130" s="14"/>
      <c r="M130" s="14"/>
      <c r="N130" s="14"/>
      <c r="O130" s="15">
        <f>O131+O132</f>
        <v>253</v>
      </c>
      <c r="P130" s="14"/>
      <c r="Q130" s="12">
        <v>175</v>
      </c>
      <c r="R130" s="14"/>
      <c r="S130" s="14"/>
      <c r="T130" s="14"/>
      <c r="U130" s="14"/>
      <c r="V130" s="14"/>
      <c r="W130" s="12">
        <v>21</v>
      </c>
      <c r="X130" s="14"/>
      <c r="Y130" s="12">
        <v>13</v>
      </c>
      <c r="Z130" s="14"/>
      <c r="AA130" s="14"/>
      <c r="AC130" s="13"/>
      <c r="AD130" s="14"/>
      <c r="AE130" s="46">
        <f t="shared" ref="AE130:AI130" si="30">SUM(AE131:AE132)</f>
        <v>8765.6</v>
      </c>
      <c r="AF130" s="15">
        <f t="shared" si="30"/>
        <v>12</v>
      </c>
      <c r="AG130" s="15">
        <f t="shared" si="30"/>
        <v>2</v>
      </c>
      <c r="AH130" s="15">
        <f t="shared" si="30"/>
        <v>10</v>
      </c>
      <c r="AI130" s="15">
        <f t="shared" si="30"/>
        <v>0</v>
      </c>
      <c r="AJ130" s="16"/>
    </row>
    <row r="131" spans="1:36" ht="15.75" customHeight="1">
      <c r="A131" s="11"/>
      <c r="B131" s="26" t="s">
        <v>123</v>
      </c>
      <c r="C131" s="17"/>
      <c r="D131" s="14"/>
      <c r="E131" s="17">
        <v>1</v>
      </c>
      <c r="F131" s="14"/>
      <c r="G131" s="17">
        <v>10</v>
      </c>
      <c r="H131" s="14"/>
      <c r="I131" s="17">
        <v>7</v>
      </c>
      <c r="J131" s="14"/>
      <c r="K131" s="14"/>
      <c r="L131" s="14"/>
      <c r="M131" s="14"/>
      <c r="N131" s="14"/>
      <c r="O131" s="17">
        <v>212</v>
      </c>
      <c r="P131" s="14"/>
      <c r="Q131" s="17">
        <v>175</v>
      </c>
      <c r="R131" s="14"/>
      <c r="S131" s="14"/>
      <c r="T131" s="14"/>
      <c r="U131" s="14"/>
      <c r="V131" s="14"/>
      <c r="W131" s="17">
        <v>18</v>
      </c>
      <c r="X131" s="14"/>
      <c r="Y131" s="17">
        <v>13</v>
      </c>
      <c r="Z131" s="14"/>
      <c r="AA131" s="14"/>
      <c r="AC131" s="18" t="s">
        <v>288</v>
      </c>
      <c r="AD131" s="14"/>
      <c r="AE131" s="47">
        <v>8445.6</v>
      </c>
      <c r="AF131" s="17">
        <v>10</v>
      </c>
      <c r="AG131" s="17">
        <v>2</v>
      </c>
      <c r="AH131" s="17">
        <v>8</v>
      </c>
      <c r="AI131" s="14"/>
      <c r="AJ131" s="19" t="s">
        <v>30</v>
      </c>
    </row>
    <row r="132" spans="1:36" ht="15.75" customHeight="1">
      <c r="A132" s="11"/>
      <c r="B132" s="26" t="s">
        <v>289</v>
      </c>
      <c r="C132" s="17">
        <v>3</v>
      </c>
      <c r="D132" s="14"/>
      <c r="E132" s="14"/>
      <c r="F132" s="14"/>
      <c r="G132" s="17">
        <v>3</v>
      </c>
      <c r="H132" s="14"/>
      <c r="I132" s="14"/>
      <c r="J132" s="14"/>
      <c r="K132" s="14"/>
      <c r="L132" s="14"/>
      <c r="M132" s="14"/>
      <c r="N132" s="14"/>
      <c r="O132" s="17">
        <v>41</v>
      </c>
      <c r="P132" s="14"/>
      <c r="Q132" s="14"/>
      <c r="R132" s="14"/>
      <c r="S132" s="14"/>
      <c r="T132" s="14"/>
      <c r="U132" s="14"/>
      <c r="V132" s="14"/>
      <c r="W132" s="17">
        <v>3</v>
      </c>
      <c r="X132" s="14"/>
      <c r="Y132" s="14"/>
      <c r="Z132" s="14"/>
      <c r="AA132" s="14"/>
      <c r="AC132" s="18" t="s">
        <v>290</v>
      </c>
      <c r="AD132" s="14"/>
      <c r="AE132" s="17">
        <v>320</v>
      </c>
      <c r="AF132" s="17">
        <v>2</v>
      </c>
      <c r="AG132" s="14"/>
      <c r="AH132" s="17">
        <v>2</v>
      </c>
      <c r="AI132" s="14"/>
      <c r="AJ132" s="19" t="s">
        <v>30</v>
      </c>
    </row>
    <row r="133" spans="1:36" ht="15.75" customHeight="1">
      <c r="A133" s="20">
        <v>32</v>
      </c>
      <c r="B133" s="12" t="s">
        <v>293</v>
      </c>
      <c r="C133" s="14"/>
      <c r="D133" s="14"/>
      <c r="E133" s="14"/>
      <c r="F133" s="14"/>
      <c r="G133" s="15">
        <f>SUM(G134:G138)</f>
        <v>22</v>
      </c>
      <c r="H133" s="14"/>
      <c r="I133" s="15">
        <f>SUM(I134:I138)</f>
        <v>8</v>
      </c>
      <c r="J133" s="14"/>
      <c r="K133" s="14"/>
      <c r="L133" s="14"/>
      <c r="M133" s="14"/>
      <c r="N133" s="14"/>
      <c r="O133" s="15">
        <f>SUM(O134:O138)</f>
        <v>459</v>
      </c>
      <c r="P133" s="14"/>
      <c r="Q133" s="15">
        <f>SUM(Q134:Q138)</f>
        <v>245</v>
      </c>
      <c r="R133" s="14"/>
      <c r="S133" s="14"/>
      <c r="T133" s="14"/>
      <c r="U133" s="14"/>
      <c r="V133" s="14"/>
      <c r="W133" s="15">
        <f>SUM(W134:W138)</f>
        <v>32</v>
      </c>
      <c r="X133" s="14"/>
      <c r="Y133" s="15">
        <f>SUM(Y134:Y138)</f>
        <v>15</v>
      </c>
      <c r="Z133" s="14"/>
      <c r="AA133" s="14"/>
      <c r="AC133" s="13"/>
      <c r="AD133" s="14"/>
      <c r="AE133" s="54">
        <f t="shared" ref="AE133:AI133" si="31">SUM(AE134:AE138)</f>
        <v>14979</v>
      </c>
      <c r="AF133" s="15">
        <f t="shared" si="31"/>
        <v>24</v>
      </c>
      <c r="AG133" s="15">
        <f t="shared" si="31"/>
        <v>6</v>
      </c>
      <c r="AH133" s="15">
        <f t="shared" si="31"/>
        <v>17</v>
      </c>
      <c r="AI133" s="15">
        <f t="shared" si="31"/>
        <v>1</v>
      </c>
      <c r="AJ133" s="16"/>
    </row>
    <row r="134" spans="1:36" ht="15.75" customHeight="1">
      <c r="A134" s="11"/>
      <c r="B134" s="26" t="s">
        <v>258</v>
      </c>
      <c r="C134" s="17"/>
      <c r="D134" s="14"/>
      <c r="E134" s="14"/>
      <c r="F134" s="14"/>
      <c r="G134" s="17">
        <v>3</v>
      </c>
      <c r="H134" s="17"/>
      <c r="I134" s="17">
        <v>8</v>
      </c>
      <c r="J134" s="14"/>
      <c r="K134" s="14"/>
      <c r="L134" s="14"/>
      <c r="M134" s="14"/>
      <c r="N134" s="14"/>
      <c r="O134" s="17">
        <v>66</v>
      </c>
      <c r="P134" s="14"/>
      <c r="Q134" s="17">
        <v>245</v>
      </c>
      <c r="R134" s="14"/>
      <c r="S134" s="14"/>
      <c r="T134" s="14"/>
      <c r="U134" s="14"/>
      <c r="V134" s="14"/>
      <c r="W134" s="17">
        <v>4</v>
      </c>
      <c r="X134" s="14"/>
      <c r="Y134" s="17">
        <v>15</v>
      </c>
      <c r="Z134" s="14"/>
      <c r="AA134" s="14"/>
      <c r="AC134" s="18" t="s">
        <v>296</v>
      </c>
      <c r="AD134" s="14"/>
      <c r="AE134" s="55">
        <v>3145</v>
      </c>
      <c r="AF134" s="17">
        <v>8</v>
      </c>
      <c r="AG134" s="17">
        <v>6</v>
      </c>
      <c r="AH134" s="17">
        <v>2</v>
      </c>
      <c r="AI134" s="14"/>
      <c r="AJ134" s="19" t="s">
        <v>30</v>
      </c>
    </row>
    <row r="135" spans="1:36" ht="15.75" customHeight="1">
      <c r="A135" s="11"/>
      <c r="B135" s="26" t="s">
        <v>297</v>
      </c>
      <c r="C135" s="17">
        <v>3.2</v>
      </c>
      <c r="D135" s="14"/>
      <c r="E135" s="14"/>
      <c r="F135" s="14"/>
      <c r="G135" s="17">
        <v>6</v>
      </c>
      <c r="H135" s="14"/>
      <c r="I135" s="14"/>
      <c r="J135" s="14"/>
      <c r="K135" s="14"/>
      <c r="L135" s="14"/>
      <c r="M135" s="14"/>
      <c r="N135" s="14"/>
      <c r="O135" s="17">
        <v>131</v>
      </c>
      <c r="P135" s="14"/>
      <c r="Q135" s="14"/>
      <c r="R135" s="14"/>
      <c r="S135" s="14"/>
      <c r="T135" s="14"/>
      <c r="U135" s="14"/>
      <c r="V135" s="14"/>
      <c r="W135" s="17">
        <v>6</v>
      </c>
      <c r="X135" s="14"/>
      <c r="Y135" s="14"/>
      <c r="Z135" s="14"/>
      <c r="AA135" s="14"/>
      <c r="AC135" s="18" t="s">
        <v>296</v>
      </c>
      <c r="AD135" s="14"/>
      <c r="AE135" s="55">
        <v>8941</v>
      </c>
      <c r="AF135" s="17">
        <v>4</v>
      </c>
      <c r="AG135" s="14"/>
      <c r="AH135" s="17">
        <v>3</v>
      </c>
      <c r="AI135" s="17">
        <v>1</v>
      </c>
      <c r="AJ135" s="19" t="s">
        <v>30</v>
      </c>
    </row>
    <row r="136" spans="1:36" ht="15.75" customHeight="1">
      <c r="A136" s="11"/>
      <c r="B136" s="26" t="s">
        <v>317</v>
      </c>
      <c r="C136" s="17">
        <v>5</v>
      </c>
      <c r="D136" s="14"/>
      <c r="E136" s="14"/>
      <c r="F136" s="14"/>
      <c r="G136" s="17">
        <v>5</v>
      </c>
      <c r="H136" s="14"/>
      <c r="I136" s="14"/>
      <c r="J136" s="14"/>
      <c r="K136" s="14"/>
      <c r="L136" s="14"/>
      <c r="M136" s="14"/>
      <c r="N136" s="14"/>
      <c r="O136" s="17">
        <v>94</v>
      </c>
      <c r="P136" s="14"/>
      <c r="Q136" s="14"/>
      <c r="R136" s="14"/>
      <c r="S136" s="14"/>
      <c r="T136" s="14"/>
      <c r="U136" s="14"/>
      <c r="V136" s="14"/>
      <c r="W136" s="17">
        <v>9</v>
      </c>
      <c r="X136" s="14"/>
      <c r="Y136" s="14"/>
      <c r="Z136" s="14"/>
      <c r="AA136" s="14"/>
      <c r="AC136" s="18" t="s">
        <v>301</v>
      </c>
      <c r="AD136" s="14"/>
      <c r="AE136" s="17">
        <v>787</v>
      </c>
      <c r="AF136" s="17">
        <v>6</v>
      </c>
      <c r="AG136" s="14"/>
      <c r="AH136" s="17">
        <v>6</v>
      </c>
      <c r="AI136" s="14"/>
      <c r="AJ136" s="19" t="s">
        <v>30</v>
      </c>
    </row>
    <row r="137" spans="1:36" ht="15.75" customHeight="1">
      <c r="A137" s="11"/>
      <c r="B137" s="26" t="s">
        <v>318</v>
      </c>
      <c r="C137" s="17">
        <v>6.8</v>
      </c>
      <c r="D137" s="14"/>
      <c r="E137" s="14"/>
      <c r="F137" s="14"/>
      <c r="G137" s="17">
        <v>4</v>
      </c>
      <c r="H137" s="14"/>
      <c r="I137" s="14"/>
      <c r="J137" s="14"/>
      <c r="K137" s="14"/>
      <c r="L137" s="14"/>
      <c r="M137" s="14"/>
      <c r="N137" s="14"/>
      <c r="O137" s="17">
        <v>67</v>
      </c>
      <c r="P137" s="14"/>
      <c r="Q137" s="14"/>
      <c r="R137" s="14"/>
      <c r="S137" s="14"/>
      <c r="T137" s="14"/>
      <c r="U137" s="14"/>
      <c r="V137" s="14"/>
      <c r="W137" s="17">
        <v>5</v>
      </c>
      <c r="X137" s="14"/>
      <c r="Y137" s="14"/>
      <c r="Z137" s="14"/>
      <c r="AA137" s="14"/>
      <c r="AC137" s="18" t="s">
        <v>301</v>
      </c>
      <c r="AD137" s="14"/>
      <c r="AE137" s="17">
        <v>490</v>
      </c>
      <c r="AF137" s="17">
        <v>2</v>
      </c>
      <c r="AG137" s="14"/>
      <c r="AH137" s="17">
        <v>2</v>
      </c>
      <c r="AI137" s="14"/>
      <c r="AJ137" s="19" t="s">
        <v>30</v>
      </c>
    </row>
    <row r="138" spans="1:36" ht="15.75" customHeight="1">
      <c r="A138" s="11"/>
      <c r="B138" s="26" t="s">
        <v>319</v>
      </c>
      <c r="C138" s="17">
        <v>1</v>
      </c>
      <c r="D138" s="14"/>
      <c r="E138" s="14"/>
      <c r="F138" s="14"/>
      <c r="G138" s="17">
        <v>4</v>
      </c>
      <c r="H138" s="14"/>
      <c r="I138" s="14"/>
      <c r="J138" s="14"/>
      <c r="K138" s="14"/>
      <c r="L138" s="14"/>
      <c r="M138" s="14"/>
      <c r="N138" s="14"/>
      <c r="O138" s="17">
        <v>101</v>
      </c>
      <c r="P138" s="14"/>
      <c r="Q138" s="14"/>
      <c r="R138" s="14"/>
      <c r="S138" s="14"/>
      <c r="T138" s="14"/>
      <c r="U138" s="14"/>
      <c r="V138" s="14"/>
      <c r="W138" s="17">
        <v>8</v>
      </c>
      <c r="X138" s="14"/>
      <c r="Y138" s="14"/>
      <c r="Z138" s="14"/>
      <c r="AA138" s="14"/>
      <c r="AC138" s="18" t="s">
        <v>304</v>
      </c>
      <c r="AD138" s="14"/>
      <c r="AE138" s="55">
        <v>1616</v>
      </c>
      <c r="AF138" s="17">
        <v>4</v>
      </c>
      <c r="AG138" s="14"/>
      <c r="AH138" s="17">
        <v>4</v>
      </c>
      <c r="AI138" s="14"/>
      <c r="AJ138" s="16"/>
    </row>
    <row r="139" spans="1:36" ht="15.75" customHeight="1">
      <c r="A139" s="62">
        <v>33</v>
      </c>
      <c r="B139" s="63" t="s">
        <v>306</v>
      </c>
      <c r="C139" s="67"/>
      <c r="D139" s="65"/>
      <c r="E139" s="65"/>
      <c r="F139" s="65"/>
      <c r="G139" s="65"/>
      <c r="H139" s="65"/>
      <c r="I139" s="63">
        <v>8</v>
      </c>
      <c r="J139" s="65"/>
      <c r="K139" s="65"/>
      <c r="L139" s="65"/>
      <c r="M139" s="65"/>
      <c r="N139" s="65"/>
      <c r="O139" s="65"/>
      <c r="P139" s="65"/>
      <c r="Q139" s="63">
        <v>230</v>
      </c>
      <c r="R139" s="65"/>
      <c r="S139" s="65"/>
      <c r="T139" s="65"/>
      <c r="U139" s="65"/>
      <c r="V139" s="65"/>
      <c r="W139" s="65"/>
      <c r="X139" s="65"/>
      <c r="Y139" s="63">
        <v>15</v>
      </c>
      <c r="Z139" s="65"/>
      <c r="AA139" s="65"/>
      <c r="AC139" s="64" t="s">
        <v>307</v>
      </c>
      <c r="AD139" s="65"/>
      <c r="AE139" s="66">
        <v>29593.8</v>
      </c>
      <c r="AF139" s="63">
        <v>16</v>
      </c>
      <c r="AG139" s="63">
        <v>16</v>
      </c>
      <c r="AH139" s="65"/>
      <c r="AI139" s="65"/>
      <c r="AJ139" s="65"/>
    </row>
    <row r="140" spans="1:36" ht="15.75">
      <c r="A140" s="25"/>
      <c r="AJ140" s="68"/>
    </row>
    <row r="141" spans="1:36" ht="15.75">
      <c r="A141" s="25"/>
      <c r="AJ141" s="68"/>
    </row>
    <row r="142" spans="1:36" ht="15.75">
      <c r="A142" s="25"/>
      <c r="AJ142" s="68"/>
    </row>
    <row r="143" spans="1:36" ht="15.75">
      <c r="A143" s="25"/>
      <c r="AJ143" s="68"/>
    </row>
    <row r="144" spans="1:36" ht="15.75">
      <c r="A144" s="25"/>
      <c r="AJ144" s="68"/>
    </row>
    <row r="145" spans="1:36" ht="15.75">
      <c r="A145" s="25"/>
      <c r="AJ145" s="68"/>
    </row>
    <row r="146" spans="1:36" ht="15.75">
      <c r="A146" s="25"/>
      <c r="AJ146" s="68"/>
    </row>
    <row r="147" spans="1:36" ht="15.75">
      <c r="A147" s="25"/>
      <c r="AJ147" s="68"/>
    </row>
    <row r="148" spans="1:36" ht="15.75">
      <c r="A148" s="25"/>
      <c r="AJ148" s="68"/>
    </row>
    <row r="149" spans="1:36" ht="15.75">
      <c r="A149" s="25"/>
      <c r="AJ149" s="68"/>
    </row>
    <row r="150" spans="1:36" ht="15.75">
      <c r="A150" s="25"/>
      <c r="AJ150" s="68"/>
    </row>
    <row r="151" spans="1:36" ht="15.75">
      <c r="A151" s="25"/>
      <c r="AJ151" s="68"/>
    </row>
    <row r="152" spans="1:36" ht="15.75">
      <c r="A152" s="25"/>
      <c r="AJ152" s="68"/>
    </row>
    <row r="153" spans="1:36" ht="15.75">
      <c r="A153" s="25"/>
      <c r="AJ153" s="68"/>
    </row>
    <row r="154" spans="1:36" ht="15.75">
      <c r="A154" s="25"/>
      <c r="AJ154" s="68"/>
    </row>
    <row r="155" spans="1:36" ht="15.75">
      <c r="A155" s="25"/>
      <c r="AJ155" s="68"/>
    </row>
    <row r="156" spans="1:36" ht="15.75">
      <c r="A156" s="25"/>
      <c r="AJ156" s="68"/>
    </row>
    <row r="157" spans="1:36" ht="15.75">
      <c r="A157" s="25"/>
      <c r="AJ157" s="68"/>
    </row>
    <row r="158" spans="1:36" ht="15.75">
      <c r="A158" s="25"/>
      <c r="AJ158" s="68"/>
    </row>
    <row r="159" spans="1:36" ht="15.75">
      <c r="A159" s="25"/>
      <c r="AJ159" s="68"/>
    </row>
    <row r="160" spans="1:36" ht="15.75">
      <c r="A160" s="25"/>
      <c r="AJ160" s="68"/>
    </row>
    <row r="161" spans="1:36" ht="15.75">
      <c r="A161" s="25"/>
      <c r="AJ161" s="68"/>
    </row>
    <row r="162" spans="1:36" ht="15.75">
      <c r="A162" s="25"/>
      <c r="AJ162" s="68"/>
    </row>
    <row r="163" spans="1:36" ht="15.75">
      <c r="A163" s="25"/>
      <c r="AJ163" s="68"/>
    </row>
    <row r="164" spans="1:36" ht="15.75">
      <c r="A164" s="25"/>
      <c r="AJ164" s="68"/>
    </row>
    <row r="165" spans="1:36" ht="15.75">
      <c r="A165" s="25"/>
      <c r="AJ165" s="68"/>
    </row>
    <row r="166" spans="1:36" ht="15.75">
      <c r="A166" s="25"/>
      <c r="AJ166" s="68"/>
    </row>
    <row r="167" spans="1:36" ht="15.75">
      <c r="A167" s="25"/>
      <c r="AJ167" s="68"/>
    </row>
    <row r="168" spans="1:36" ht="15.75">
      <c r="A168" s="25"/>
      <c r="AJ168" s="68"/>
    </row>
    <row r="169" spans="1:36" ht="15.75">
      <c r="A169" s="25"/>
      <c r="AJ169" s="68"/>
    </row>
    <row r="170" spans="1:36" ht="15.75">
      <c r="A170" s="25"/>
      <c r="AJ170" s="68"/>
    </row>
    <row r="171" spans="1:36" ht="15.75">
      <c r="A171" s="25"/>
      <c r="AJ171" s="68"/>
    </row>
    <row r="172" spans="1:36" ht="15.75">
      <c r="A172" s="25"/>
      <c r="AJ172" s="68"/>
    </row>
    <row r="173" spans="1:36" ht="15.75">
      <c r="A173" s="25"/>
      <c r="AJ173" s="68"/>
    </row>
    <row r="174" spans="1:36" ht="15.75">
      <c r="A174" s="25"/>
      <c r="AJ174" s="68"/>
    </row>
    <row r="175" spans="1:36" ht="15.75">
      <c r="A175" s="25"/>
      <c r="AJ175" s="68"/>
    </row>
    <row r="176" spans="1:36" ht="15.75">
      <c r="A176" s="25"/>
      <c r="AJ176" s="68"/>
    </row>
    <row r="177" spans="1:36" ht="15.75">
      <c r="A177" s="25"/>
      <c r="AJ177" s="68"/>
    </row>
    <row r="178" spans="1:36" ht="15.75">
      <c r="A178" s="25"/>
      <c r="AJ178" s="68"/>
    </row>
    <row r="179" spans="1:36" ht="15.75">
      <c r="A179" s="25"/>
      <c r="AJ179" s="68"/>
    </row>
    <row r="180" spans="1:36" ht="15.75">
      <c r="A180" s="25"/>
      <c r="AJ180" s="68"/>
    </row>
    <row r="181" spans="1:36" ht="15.75">
      <c r="A181" s="25"/>
      <c r="AJ181" s="68"/>
    </row>
    <row r="182" spans="1:36" ht="15.75">
      <c r="A182" s="25"/>
      <c r="AJ182" s="68"/>
    </row>
    <row r="183" spans="1:36" ht="15.75">
      <c r="A183" s="25"/>
      <c r="AJ183" s="68"/>
    </row>
    <row r="184" spans="1:36" ht="15.75">
      <c r="A184" s="25"/>
      <c r="AJ184" s="68"/>
    </row>
    <row r="185" spans="1:36" ht="15.75">
      <c r="A185" s="25"/>
      <c r="AJ185" s="68"/>
    </row>
    <row r="186" spans="1:36" ht="15.75">
      <c r="A186" s="25"/>
      <c r="AJ186" s="68"/>
    </row>
    <row r="187" spans="1:36" ht="15.75">
      <c r="A187" s="25"/>
      <c r="AJ187" s="68"/>
    </row>
    <row r="188" spans="1:36" ht="15.75">
      <c r="A188" s="25"/>
      <c r="AJ188" s="68"/>
    </row>
    <row r="189" spans="1:36" ht="15.75">
      <c r="A189" s="25"/>
      <c r="AJ189" s="68"/>
    </row>
    <row r="190" spans="1:36" ht="15.75">
      <c r="A190" s="25"/>
      <c r="AJ190" s="68"/>
    </row>
    <row r="191" spans="1:36" ht="15.75">
      <c r="A191" s="25"/>
      <c r="AJ191" s="68"/>
    </row>
    <row r="192" spans="1:36" ht="15.75">
      <c r="A192" s="25"/>
      <c r="AJ192" s="68"/>
    </row>
    <row r="193" spans="1:36" ht="15.75">
      <c r="A193" s="25"/>
      <c r="AJ193" s="68"/>
    </row>
    <row r="194" spans="1:36" ht="15.75">
      <c r="A194" s="25"/>
      <c r="AJ194" s="68"/>
    </row>
    <row r="195" spans="1:36" ht="15.75">
      <c r="A195" s="25"/>
      <c r="AJ195" s="68"/>
    </row>
    <row r="196" spans="1:36" ht="15.75">
      <c r="A196" s="25"/>
      <c r="AJ196" s="68"/>
    </row>
    <row r="197" spans="1:36" ht="15.75">
      <c r="A197" s="25"/>
      <c r="AJ197" s="68"/>
    </row>
    <row r="198" spans="1:36" ht="15.75">
      <c r="A198" s="25"/>
      <c r="AJ198" s="68"/>
    </row>
    <row r="199" spans="1:36" ht="15.75">
      <c r="A199" s="25"/>
      <c r="AJ199" s="68"/>
    </row>
    <row r="200" spans="1:36" ht="15.75">
      <c r="A200" s="25"/>
      <c r="AJ200" s="68"/>
    </row>
    <row r="201" spans="1:36" ht="15.75">
      <c r="A201" s="25"/>
      <c r="AJ201" s="68"/>
    </row>
    <row r="202" spans="1:36" ht="15.75">
      <c r="A202" s="25"/>
      <c r="AJ202" s="68"/>
    </row>
    <row r="203" spans="1:36" ht="15.75">
      <c r="A203" s="25"/>
      <c r="AJ203" s="68"/>
    </row>
    <row r="204" spans="1:36" ht="15.75">
      <c r="A204" s="25"/>
      <c r="AJ204" s="68"/>
    </row>
    <row r="205" spans="1:36" ht="15.75">
      <c r="A205" s="25"/>
      <c r="AJ205" s="68"/>
    </row>
    <row r="206" spans="1:36" ht="15.75">
      <c r="A206" s="25"/>
      <c r="AJ206" s="68"/>
    </row>
    <row r="207" spans="1:36" ht="15.75">
      <c r="A207" s="25"/>
      <c r="AJ207" s="68"/>
    </row>
    <row r="208" spans="1:36" ht="15.75">
      <c r="A208" s="25"/>
      <c r="AJ208" s="68"/>
    </row>
    <row r="209" spans="1:36" ht="15.75">
      <c r="A209" s="25"/>
      <c r="AJ209" s="68"/>
    </row>
    <row r="210" spans="1:36" ht="15.75">
      <c r="A210" s="25"/>
      <c r="AJ210" s="68"/>
    </row>
    <row r="211" spans="1:36" ht="15.75">
      <c r="A211" s="25"/>
      <c r="AJ211" s="68"/>
    </row>
    <row r="212" spans="1:36" ht="15.75">
      <c r="A212" s="25"/>
      <c r="AJ212" s="68"/>
    </row>
    <row r="213" spans="1:36" ht="15.75">
      <c r="A213" s="25"/>
      <c r="AJ213" s="68"/>
    </row>
    <row r="214" spans="1:36" ht="15.75">
      <c r="A214" s="25"/>
      <c r="AJ214" s="68"/>
    </row>
    <row r="215" spans="1:36" ht="15.75">
      <c r="A215" s="25"/>
      <c r="AJ215" s="68"/>
    </row>
    <row r="216" spans="1:36" ht="15.75">
      <c r="A216" s="25"/>
      <c r="AJ216" s="68"/>
    </row>
    <row r="217" spans="1:36" ht="15.75">
      <c r="A217" s="25"/>
      <c r="AJ217" s="68"/>
    </row>
    <row r="218" spans="1:36" ht="15.75">
      <c r="A218" s="25"/>
      <c r="AJ218" s="68"/>
    </row>
    <row r="219" spans="1:36" ht="15.75">
      <c r="A219" s="25"/>
      <c r="AJ219" s="68"/>
    </row>
    <row r="220" spans="1:36" ht="15.75">
      <c r="A220" s="25"/>
      <c r="AJ220" s="68"/>
    </row>
    <row r="221" spans="1:36" ht="15.75">
      <c r="A221" s="25"/>
      <c r="AJ221" s="68"/>
    </row>
    <row r="222" spans="1:36" ht="15.75">
      <c r="A222" s="25"/>
      <c r="AJ222" s="68"/>
    </row>
    <row r="223" spans="1:36" ht="15.75">
      <c r="A223" s="25"/>
      <c r="AJ223" s="68"/>
    </row>
    <row r="224" spans="1:36" ht="15.75">
      <c r="A224" s="25"/>
      <c r="AJ224" s="68"/>
    </row>
    <row r="225" spans="1:36" ht="15.75">
      <c r="A225" s="25"/>
      <c r="AJ225" s="68"/>
    </row>
    <row r="226" spans="1:36" ht="15.75">
      <c r="A226" s="25"/>
      <c r="AJ226" s="68"/>
    </row>
    <row r="227" spans="1:36" ht="15.75">
      <c r="A227" s="25"/>
      <c r="AJ227" s="68"/>
    </row>
    <row r="228" spans="1:36" ht="15.75">
      <c r="A228" s="25"/>
      <c r="AJ228" s="68"/>
    </row>
    <row r="229" spans="1:36" ht="15.75">
      <c r="A229" s="25"/>
      <c r="AJ229" s="68"/>
    </row>
    <row r="230" spans="1:36" ht="15.75">
      <c r="A230" s="25"/>
      <c r="AJ230" s="68"/>
    </row>
    <row r="231" spans="1:36" ht="15.75">
      <c r="A231" s="25"/>
      <c r="AJ231" s="68"/>
    </row>
    <row r="232" spans="1:36" ht="15.75">
      <c r="A232" s="25"/>
      <c r="AJ232" s="68"/>
    </row>
    <row r="233" spans="1:36" ht="15.75">
      <c r="A233" s="25"/>
      <c r="AJ233" s="68"/>
    </row>
    <row r="234" spans="1:36" ht="15.75">
      <c r="A234" s="25"/>
      <c r="AJ234" s="68"/>
    </row>
    <row r="235" spans="1:36" ht="15.75">
      <c r="A235" s="25"/>
      <c r="AJ235" s="68"/>
    </row>
    <row r="236" spans="1:36" ht="15.75">
      <c r="A236" s="25"/>
      <c r="AJ236" s="68"/>
    </row>
    <row r="237" spans="1:36" ht="15.75">
      <c r="A237" s="25"/>
      <c r="AJ237" s="68"/>
    </row>
    <row r="238" spans="1:36" ht="15.75">
      <c r="A238" s="25"/>
      <c r="AJ238" s="68"/>
    </row>
    <row r="239" spans="1:36" ht="15.75">
      <c r="A239" s="25"/>
      <c r="AJ239" s="68"/>
    </row>
    <row r="240" spans="1:36" ht="15.75">
      <c r="A240" s="25"/>
      <c r="AJ240" s="68"/>
    </row>
    <row r="241" spans="1:36" ht="15.75">
      <c r="A241" s="25"/>
      <c r="AJ241" s="68"/>
    </row>
    <row r="242" spans="1:36" ht="15.75">
      <c r="A242" s="25"/>
      <c r="AJ242" s="68"/>
    </row>
    <row r="243" spans="1:36" ht="15.75">
      <c r="A243" s="25"/>
      <c r="AJ243" s="68"/>
    </row>
    <row r="244" spans="1:36" ht="15.75">
      <c r="A244" s="25"/>
      <c r="AJ244" s="68"/>
    </row>
    <row r="245" spans="1:36" ht="15.75">
      <c r="A245" s="25"/>
      <c r="AJ245" s="68"/>
    </row>
    <row r="246" spans="1:36" ht="15.75">
      <c r="A246" s="25"/>
      <c r="AJ246" s="68"/>
    </row>
    <row r="247" spans="1:36" ht="15.75">
      <c r="A247" s="25"/>
      <c r="AJ247" s="68"/>
    </row>
    <row r="248" spans="1:36" ht="15.75">
      <c r="A248" s="25"/>
      <c r="AJ248" s="68"/>
    </row>
    <row r="249" spans="1:36" ht="15.75">
      <c r="A249" s="25"/>
      <c r="AJ249" s="68"/>
    </row>
    <row r="250" spans="1:36" ht="15.75">
      <c r="A250" s="25"/>
      <c r="AJ250" s="68"/>
    </row>
    <row r="251" spans="1:36" ht="15.75">
      <c r="A251" s="25"/>
      <c r="AJ251" s="68"/>
    </row>
    <row r="252" spans="1:36" ht="15.75">
      <c r="A252" s="25"/>
      <c r="AJ252" s="68"/>
    </row>
    <row r="253" spans="1:36" ht="15.75">
      <c r="A253" s="25"/>
      <c r="AJ253" s="68"/>
    </row>
    <row r="254" spans="1:36" ht="15.75">
      <c r="A254" s="25"/>
      <c r="AJ254" s="68"/>
    </row>
    <row r="255" spans="1:36" ht="15.75">
      <c r="A255" s="25"/>
      <c r="AJ255" s="68"/>
    </row>
    <row r="256" spans="1:36" ht="15.75">
      <c r="A256" s="25"/>
      <c r="AJ256" s="68"/>
    </row>
    <row r="257" spans="1:36" ht="15.75">
      <c r="A257" s="25"/>
      <c r="AJ257" s="68"/>
    </row>
    <row r="258" spans="1:36" ht="15.75">
      <c r="A258" s="25"/>
      <c r="AJ258" s="68"/>
    </row>
    <row r="259" spans="1:36" ht="15.75">
      <c r="A259" s="25"/>
      <c r="AJ259" s="68"/>
    </row>
    <row r="260" spans="1:36" ht="15.75">
      <c r="A260" s="25"/>
      <c r="AJ260" s="68"/>
    </row>
    <row r="261" spans="1:36" ht="15.75">
      <c r="A261" s="25"/>
      <c r="AJ261" s="68"/>
    </row>
    <row r="262" spans="1:36" ht="15.75">
      <c r="A262" s="25"/>
      <c r="AJ262" s="68"/>
    </row>
    <row r="263" spans="1:36" ht="15.75">
      <c r="A263" s="25"/>
      <c r="AJ263" s="68"/>
    </row>
    <row r="264" spans="1:36" ht="15.75">
      <c r="A264" s="25"/>
      <c r="AJ264" s="68"/>
    </row>
    <row r="265" spans="1:36" ht="15.75">
      <c r="A265" s="25"/>
      <c r="AJ265" s="68"/>
    </row>
    <row r="266" spans="1:36" ht="15.75">
      <c r="A266" s="25"/>
      <c r="AJ266" s="68"/>
    </row>
    <row r="267" spans="1:36" ht="15.75">
      <c r="A267" s="25"/>
      <c r="AJ267" s="68"/>
    </row>
    <row r="268" spans="1:36" ht="15.75">
      <c r="A268" s="25"/>
      <c r="AJ268" s="68"/>
    </row>
    <row r="269" spans="1:36" ht="15.75">
      <c r="A269" s="25"/>
      <c r="AJ269" s="68"/>
    </row>
    <row r="270" spans="1:36" ht="15.75">
      <c r="A270" s="25"/>
      <c r="AJ270" s="68"/>
    </row>
    <row r="271" spans="1:36" ht="15.75">
      <c r="A271" s="25"/>
      <c r="AJ271" s="68"/>
    </row>
    <row r="272" spans="1:36" ht="15.75">
      <c r="A272" s="25"/>
      <c r="AJ272" s="68"/>
    </row>
    <row r="273" spans="1:36" ht="15.75">
      <c r="A273" s="25"/>
      <c r="AJ273" s="68"/>
    </row>
    <row r="274" spans="1:36" ht="15.75">
      <c r="A274" s="25"/>
      <c r="AJ274" s="68"/>
    </row>
    <row r="275" spans="1:36" ht="15.75">
      <c r="A275" s="25"/>
      <c r="AJ275" s="68"/>
    </row>
    <row r="276" spans="1:36" ht="15.75">
      <c r="A276" s="25"/>
      <c r="AJ276" s="68"/>
    </row>
    <row r="277" spans="1:36" ht="15.75">
      <c r="A277" s="25"/>
      <c r="AJ277" s="68"/>
    </row>
    <row r="278" spans="1:36" ht="15.75">
      <c r="A278" s="25"/>
      <c r="AJ278" s="68"/>
    </row>
    <row r="279" spans="1:36" ht="15.75">
      <c r="A279" s="25"/>
      <c r="AJ279" s="68"/>
    </row>
    <row r="280" spans="1:36" ht="15.75">
      <c r="A280" s="25"/>
      <c r="AJ280" s="68"/>
    </row>
    <row r="281" spans="1:36" ht="15.75">
      <c r="A281" s="25"/>
      <c r="AJ281" s="68"/>
    </row>
    <row r="282" spans="1:36" ht="15.75">
      <c r="A282" s="25"/>
      <c r="AJ282" s="68"/>
    </row>
    <row r="283" spans="1:36" ht="15.75">
      <c r="A283" s="25"/>
      <c r="AJ283" s="68"/>
    </row>
    <row r="284" spans="1:36" ht="15.75">
      <c r="A284" s="25"/>
      <c r="AJ284" s="68"/>
    </row>
    <row r="285" spans="1:36" ht="15.75">
      <c r="A285" s="25"/>
      <c r="AJ285" s="68"/>
    </row>
    <row r="286" spans="1:36" ht="15.75">
      <c r="A286" s="25"/>
      <c r="AJ286" s="68"/>
    </row>
    <row r="287" spans="1:36" ht="15.75">
      <c r="A287" s="25"/>
      <c r="AJ287" s="68"/>
    </row>
    <row r="288" spans="1:36" ht="15.75">
      <c r="A288" s="25"/>
      <c r="AJ288" s="68"/>
    </row>
    <row r="289" spans="1:36" ht="15.75">
      <c r="A289" s="25"/>
      <c r="AJ289" s="68"/>
    </row>
    <row r="290" spans="1:36" ht="15.75">
      <c r="A290" s="25"/>
      <c r="AJ290" s="68"/>
    </row>
    <row r="291" spans="1:36" ht="15.75">
      <c r="A291" s="25"/>
      <c r="AJ291" s="68"/>
    </row>
    <row r="292" spans="1:36" ht="15.75">
      <c r="A292" s="25"/>
      <c r="AJ292" s="68"/>
    </row>
    <row r="293" spans="1:36" ht="15.75">
      <c r="A293" s="25"/>
      <c r="AJ293" s="68"/>
    </row>
    <row r="294" spans="1:36" ht="15.75">
      <c r="A294" s="25"/>
      <c r="AJ294" s="68"/>
    </row>
    <row r="295" spans="1:36" ht="15.75">
      <c r="A295" s="25"/>
      <c r="AJ295" s="68"/>
    </row>
    <row r="296" spans="1:36" ht="15.75">
      <c r="A296" s="25"/>
      <c r="AJ296" s="68"/>
    </row>
    <row r="297" spans="1:36" ht="15.75">
      <c r="A297" s="25"/>
      <c r="AJ297" s="68"/>
    </row>
    <row r="298" spans="1:36" ht="15.75">
      <c r="A298" s="25"/>
      <c r="AJ298" s="68"/>
    </row>
    <row r="299" spans="1:36" ht="15.75">
      <c r="A299" s="25"/>
      <c r="AJ299" s="68"/>
    </row>
    <row r="300" spans="1:36" ht="15.75">
      <c r="A300" s="25"/>
      <c r="AJ300" s="68"/>
    </row>
    <row r="301" spans="1:36" ht="15.75">
      <c r="A301" s="25"/>
      <c r="AJ301" s="68"/>
    </row>
    <row r="302" spans="1:36" ht="15.75">
      <c r="A302" s="25"/>
      <c r="AJ302" s="68"/>
    </row>
    <row r="303" spans="1:36" ht="15.75">
      <c r="A303" s="25"/>
      <c r="AJ303" s="68"/>
    </row>
    <row r="304" spans="1:36" ht="15.75">
      <c r="A304" s="25"/>
      <c r="AJ304" s="68"/>
    </row>
    <row r="305" spans="1:36" ht="15.75">
      <c r="A305" s="25"/>
      <c r="AJ305" s="68"/>
    </row>
    <row r="306" spans="1:36" ht="15.75">
      <c r="A306" s="25"/>
      <c r="AJ306" s="68"/>
    </row>
    <row r="307" spans="1:36" ht="15.75">
      <c r="A307" s="25"/>
      <c r="AJ307" s="68"/>
    </row>
    <row r="308" spans="1:36" ht="15.75">
      <c r="A308" s="25"/>
      <c r="AJ308" s="68"/>
    </row>
    <row r="309" spans="1:36" ht="15.75">
      <c r="A309" s="25"/>
      <c r="AJ309" s="68"/>
    </row>
    <row r="310" spans="1:36" ht="15.75">
      <c r="A310" s="25"/>
      <c r="AJ310" s="68"/>
    </row>
    <row r="311" spans="1:36" ht="15.75">
      <c r="A311" s="25"/>
      <c r="AJ311" s="68"/>
    </row>
    <row r="312" spans="1:36" ht="15.75">
      <c r="A312" s="25"/>
      <c r="AJ312" s="68"/>
    </row>
    <row r="313" spans="1:36" ht="15.75">
      <c r="A313" s="25"/>
      <c r="AJ313" s="68"/>
    </row>
    <row r="314" spans="1:36" ht="15.75">
      <c r="A314" s="25"/>
      <c r="AJ314" s="68"/>
    </row>
    <row r="315" spans="1:36" ht="15.75">
      <c r="A315" s="25"/>
      <c r="AJ315" s="68"/>
    </row>
    <row r="316" spans="1:36" ht="15.75">
      <c r="A316" s="25"/>
      <c r="AJ316" s="68"/>
    </row>
    <row r="317" spans="1:36" ht="15.75">
      <c r="A317" s="25"/>
      <c r="AJ317" s="68"/>
    </row>
    <row r="318" spans="1:36" ht="15.75">
      <c r="A318" s="25"/>
      <c r="AJ318" s="68"/>
    </row>
    <row r="319" spans="1:36" ht="15.75">
      <c r="A319" s="25"/>
      <c r="AJ319" s="68"/>
    </row>
    <row r="320" spans="1:36" ht="15.75">
      <c r="A320" s="25"/>
      <c r="AJ320" s="68"/>
    </row>
    <row r="321" spans="1:36" ht="15.75">
      <c r="A321" s="25"/>
      <c r="AJ321" s="68"/>
    </row>
    <row r="322" spans="1:36" ht="15.75">
      <c r="A322" s="25"/>
      <c r="AJ322" s="68"/>
    </row>
    <row r="323" spans="1:36" ht="15.75">
      <c r="A323" s="25"/>
      <c r="AJ323" s="68"/>
    </row>
    <row r="324" spans="1:36" ht="15.75">
      <c r="A324" s="25"/>
      <c r="AJ324" s="68"/>
    </row>
    <row r="325" spans="1:36" ht="15.75">
      <c r="A325" s="25"/>
      <c r="AJ325" s="68"/>
    </row>
    <row r="326" spans="1:36" ht="15.75">
      <c r="A326" s="25"/>
      <c r="AJ326" s="68"/>
    </row>
    <row r="327" spans="1:36" ht="15.75">
      <c r="A327" s="25"/>
      <c r="AJ327" s="68"/>
    </row>
    <row r="328" spans="1:36" ht="15.75">
      <c r="A328" s="25"/>
      <c r="AJ328" s="68"/>
    </row>
    <row r="329" spans="1:36" ht="15.75">
      <c r="A329" s="25"/>
      <c r="AJ329" s="68"/>
    </row>
    <row r="330" spans="1:36" ht="15.75">
      <c r="A330" s="25"/>
      <c r="AJ330" s="68"/>
    </row>
    <row r="331" spans="1:36" ht="15.75">
      <c r="A331" s="25"/>
      <c r="AJ331" s="68"/>
    </row>
    <row r="332" spans="1:36" ht="15.75">
      <c r="A332" s="25"/>
      <c r="AJ332" s="68"/>
    </row>
    <row r="333" spans="1:36" ht="15.75">
      <c r="A333" s="25"/>
      <c r="AJ333" s="68"/>
    </row>
    <row r="334" spans="1:36" ht="15.75">
      <c r="A334" s="25"/>
      <c r="AJ334" s="68"/>
    </row>
    <row r="335" spans="1:36" ht="15.75">
      <c r="A335" s="25"/>
      <c r="AJ335" s="68"/>
    </row>
    <row r="336" spans="1:36" ht="15.75">
      <c r="A336" s="25"/>
      <c r="AJ336" s="68"/>
    </row>
    <row r="337" spans="1:36" ht="15.75">
      <c r="A337" s="25"/>
      <c r="AJ337" s="68"/>
    </row>
    <row r="338" spans="1:36" ht="15.75">
      <c r="A338" s="25"/>
      <c r="AJ338" s="68"/>
    </row>
    <row r="339" spans="1:36" ht="15.75">
      <c r="A339" s="25"/>
      <c r="AJ339" s="68"/>
    </row>
    <row r="340" spans="1:36" ht="15.75">
      <c r="A340" s="25"/>
      <c r="AJ340" s="68"/>
    </row>
    <row r="341" spans="1:36" ht="15.75">
      <c r="A341" s="25"/>
      <c r="AJ341" s="68"/>
    </row>
    <row r="342" spans="1:36" ht="15.75">
      <c r="A342" s="25"/>
      <c r="AJ342" s="68"/>
    </row>
    <row r="343" spans="1:36" ht="15.75">
      <c r="A343" s="25"/>
      <c r="AJ343" s="68"/>
    </row>
    <row r="344" spans="1:36" ht="15.75">
      <c r="A344" s="25"/>
      <c r="AJ344" s="68"/>
    </row>
    <row r="345" spans="1:36" ht="15.75">
      <c r="A345" s="25"/>
      <c r="AJ345" s="68"/>
    </row>
    <row r="346" spans="1:36" ht="15.75">
      <c r="A346" s="25"/>
      <c r="AJ346" s="68"/>
    </row>
    <row r="347" spans="1:36" ht="15.75">
      <c r="A347" s="25"/>
      <c r="AJ347" s="68"/>
    </row>
    <row r="348" spans="1:36" ht="15.75">
      <c r="A348" s="25"/>
      <c r="AJ348" s="68"/>
    </row>
    <row r="349" spans="1:36" ht="15.75">
      <c r="A349" s="25"/>
      <c r="AJ349" s="68"/>
    </row>
    <row r="350" spans="1:36" ht="15.75">
      <c r="A350" s="25"/>
      <c r="AJ350" s="68"/>
    </row>
    <row r="351" spans="1:36" ht="15.75">
      <c r="A351" s="25"/>
      <c r="AJ351" s="68"/>
    </row>
    <row r="352" spans="1:36" ht="15.75">
      <c r="A352" s="25"/>
      <c r="AJ352" s="68"/>
    </row>
    <row r="353" spans="1:36" ht="15.75">
      <c r="A353" s="25"/>
      <c r="AJ353" s="68"/>
    </row>
    <row r="354" spans="1:36" ht="15.75">
      <c r="A354" s="25"/>
      <c r="AJ354" s="68"/>
    </row>
    <row r="355" spans="1:36" ht="15.75">
      <c r="A355" s="25"/>
      <c r="AJ355" s="68"/>
    </row>
    <row r="356" spans="1:36" ht="15.75">
      <c r="A356" s="25"/>
      <c r="AJ356" s="68"/>
    </row>
    <row r="357" spans="1:36" ht="15.75">
      <c r="A357" s="25"/>
      <c r="AJ357" s="68"/>
    </row>
    <row r="358" spans="1:36" ht="15.75">
      <c r="A358" s="25"/>
      <c r="AJ358" s="68"/>
    </row>
    <row r="359" spans="1:36" ht="15.75">
      <c r="A359" s="25"/>
      <c r="AJ359" s="68"/>
    </row>
    <row r="360" spans="1:36" ht="15.75">
      <c r="A360" s="25"/>
      <c r="AJ360" s="68"/>
    </row>
    <row r="361" spans="1:36" ht="15.75">
      <c r="A361" s="25"/>
      <c r="AJ361" s="68"/>
    </row>
    <row r="362" spans="1:36" ht="15.75">
      <c r="A362" s="25"/>
      <c r="AJ362" s="68"/>
    </row>
    <row r="363" spans="1:36" ht="15.75">
      <c r="A363" s="25"/>
      <c r="AJ363" s="68"/>
    </row>
    <row r="364" spans="1:36" ht="15.75">
      <c r="A364" s="25"/>
      <c r="AJ364" s="68"/>
    </row>
    <row r="365" spans="1:36" ht="15.75">
      <c r="A365" s="25"/>
      <c r="AJ365" s="68"/>
    </row>
    <row r="366" spans="1:36" ht="15.75">
      <c r="A366" s="25"/>
      <c r="AJ366" s="68"/>
    </row>
    <row r="367" spans="1:36" ht="15.75">
      <c r="A367" s="25"/>
      <c r="AJ367" s="68"/>
    </row>
    <row r="368" spans="1:36" ht="15.75">
      <c r="A368" s="25"/>
      <c r="AJ368" s="68"/>
    </row>
    <row r="369" spans="1:36" ht="15.75">
      <c r="A369" s="25"/>
      <c r="AJ369" s="68"/>
    </row>
    <row r="370" spans="1:36" ht="15.75">
      <c r="A370" s="25"/>
      <c r="AJ370" s="68"/>
    </row>
    <row r="371" spans="1:36" ht="15.75">
      <c r="A371" s="25"/>
      <c r="AJ371" s="68"/>
    </row>
    <row r="372" spans="1:36" ht="15.75">
      <c r="A372" s="25"/>
      <c r="AJ372" s="68"/>
    </row>
    <row r="373" spans="1:36" ht="15.75">
      <c r="A373" s="25"/>
      <c r="AJ373" s="68"/>
    </row>
    <row r="374" spans="1:36" ht="15.75">
      <c r="A374" s="25"/>
      <c r="AJ374" s="68"/>
    </row>
    <row r="375" spans="1:36" ht="15.75">
      <c r="A375" s="25"/>
      <c r="AJ375" s="68"/>
    </row>
    <row r="376" spans="1:36" ht="15.75">
      <c r="A376" s="25"/>
      <c r="AJ376" s="68"/>
    </row>
    <row r="377" spans="1:36" ht="15.75">
      <c r="A377" s="25"/>
      <c r="AJ377" s="68"/>
    </row>
    <row r="378" spans="1:36" ht="15.75">
      <c r="A378" s="25"/>
      <c r="AJ378" s="68"/>
    </row>
    <row r="379" spans="1:36" ht="15.75">
      <c r="A379" s="25"/>
      <c r="AJ379" s="68"/>
    </row>
    <row r="380" spans="1:36" ht="15.75">
      <c r="A380" s="25"/>
      <c r="AJ380" s="68"/>
    </row>
    <row r="381" spans="1:36" ht="15.75">
      <c r="A381" s="25"/>
      <c r="AJ381" s="68"/>
    </row>
    <row r="382" spans="1:36" ht="15.75">
      <c r="A382" s="25"/>
      <c r="AJ382" s="68"/>
    </row>
    <row r="383" spans="1:36" ht="15.75">
      <c r="A383" s="25"/>
      <c r="AJ383" s="68"/>
    </row>
    <row r="384" spans="1:36" ht="15.75">
      <c r="A384" s="25"/>
      <c r="AJ384" s="68"/>
    </row>
    <row r="385" spans="1:36" ht="15.75">
      <c r="A385" s="25"/>
      <c r="AJ385" s="68"/>
    </row>
    <row r="386" spans="1:36" ht="15.75">
      <c r="A386" s="25"/>
      <c r="AJ386" s="68"/>
    </row>
    <row r="387" spans="1:36" ht="15.75">
      <c r="A387" s="25"/>
      <c r="AJ387" s="68"/>
    </row>
    <row r="388" spans="1:36" ht="15.75">
      <c r="A388" s="25"/>
      <c r="AJ388" s="68"/>
    </row>
    <row r="389" spans="1:36" ht="15.75">
      <c r="A389" s="25"/>
      <c r="AJ389" s="68"/>
    </row>
    <row r="390" spans="1:36" ht="15.75">
      <c r="A390" s="25"/>
      <c r="AJ390" s="68"/>
    </row>
    <row r="391" spans="1:36" ht="15.75">
      <c r="A391" s="25"/>
      <c r="AJ391" s="68"/>
    </row>
    <row r="392" spans="1:36" ht="15.75">
      <c r="A392" s="25"/>
      <c r="AJ392" s="68"/>
    </row>
    <row r="393" spans="1:36" ht="15.75">
      <c r="A393" s="25"/>
      <c r="AJ393" s="68"/>
    </row>
    <row r="394" spans="1:36" ht="15.75">
      <c r="A394" s="25"/>
      <c r="AJ394" s="68"/>
    </row>
    <row r="395" spans="1:36" ht="15.75">
      <c r="A395" s="25"/>
      <c r="AJ395" s="68"/>
    </row>
    <row r="396" spans="1:36" ht="15.75">
      <c r="A396" s="25"/>
      <c r="AJ396" s="68"/>
    </row>
    <row r="397" spans="1:36" ht="15.75">
      <c r="A397" s="25"/>
      <c r="AJ397" s="68"/>
    </row>
    <row r="398" spans="1:36" ht="15.75">
      <c r="A398" s="25"/>
      <c r="AJ398" s="68"/>
    </row>
    <row r="399" spans="1:36" ht="15.75">
      <c r="A399" s="25"/>
      <c r="AJ399" s="68"/>
    </row>
    <row r="400" spans="1:36" ht="15.75">
      <c r="A400" s="25"/>
      <c r="AJ400" s="68"/>
    </row>
    <row r="401" spans="1:36" ht="15.75">
      <c r="A401" s="25"/>
      <c r="AJ401" s="68"/>
    </row>
    <row r="402" spans="1:36" ht="15.75">
      <c r="A402" s="25"/>
      <c r="AJ402" s="68"/>
    </row>
    <row r="403" spans="1:36" ht="15.75">
      <c r="A403" s="25"/>
      <c r="AJ403" s="68"/>
    </row>
    <row r="404" spans="1:36" ht="15.75">
      <c r="A404" s="25"/>
      <c r="AJ404" s="68"/>
    </row>
    <row r="405" spans="1:36" ht="15.75">
      <c r="A405" s="25"/>
      <c r="AJ405" s="68"/>
    </row>
    <row r="406" spans="1:36" ht="15.75">
      <c r="A406" s="25"/>
      <c r="AJ406" s="68"/>
    </row>
    <row r="407" spans="1:36" ht="15.75">
      <c r="A407" s="25"/>
      <c r="AJ407" s="68"/>
    </row>
    <row r="408" spans="1:36" ht="15.75">
      <c r="A408" s="25"/>
      <c r="AJ408" s="68"/>
    </row>
    <row r="409" spans="1:36" ht="15.75">
      <c r="A409" s="25"/>
      <c r="AJ409" s="68"/>
    </row>
    <row r="410" spans="1:36" ht="15.75">
      <c r="A410" s="25"/>
      <c r="AJ410" s="68"/>
    </row>
    <row r="411" spans="1:36" ht="15.75">
      <c r="A411" s="25"/>
      <c r="AJ411" s="68"/>
    </row>
    <row r="412" spans="1:36" ht="15.75">
      <c r="A412" s="25"/>
      <c r="AJ412" s="68"/>
    </row>
    <row r="413" spans="1:36" ht="15.75">
      <c r="A413" s="25"/>
      <c r="AJ413" s="68"/>
    </row>
    <row r="414" spans="1:36" ht="15.75">
      <c r="A414" s="25"/>
      <c r="AJ414" s="68"/>
    </row>
    <row r="415" spans="1:36" ht="15.75">
      <c r="A415" s="25"/>
      <c r="AJ415" s="68"/>
    </row>
    <row r="416" spans="1:36" ht="15.75">
      <c r="A416" s="25"/>
      <c r="AJ416" s="68"/>
    </row>
    <row r="417" spans="1:36" ht="15.75">
      <c r="A417" s="25"/>
      <c r="AJ417" s="68"/>
    </row>
    <row r="418" spans="1:36" ht="15.75">
      <c r="A418" s="25"/>
      <c r="AJ418" s="68"/>
    </row>
    <row r="419" spans="1:36" ht="15.75">
      <c r="A419" s="25"/>
      <c r="AJ419" s="68"/>
    </row>
    <row r="420" spans="1:36" ht="15.75">
      <c r="A420" s="25"/>
      <c r="AJ420" s="68"/>
    </row>
    <row r="421" spans="1:36" ht="15.75">
      <c r="A421" s="25"/>
      <c r="AJ421" s="68"/>
    </row>
    <row r="422" spans="1:36" ht="15.75">
      <c r="A422" s="25"/>
      <c r="AJ422" s="68"/>
    </row>
    <row r="423" spans="1:36" ht="15.75">
      <c r="A423" s="25"/>
      <c r="AJ423" s="68"/>
    </row>
    <row r="424" spans="1:36" ht="15.75">
      <c r="A424" s="25"/>
      <c r="AJ424" s="68"/>
    </row>
    <row r="425" spans="1:36" ht="15.75">
      <c r="A425" s="25"/>
      <c r="AJ425" s="68"/>
    </row>
    <row r="426" spans="1:36" ht="15.75">
      <c r="A426" s="25"/>
      <c r="AJ426" s="68"/>
    </row>
    <row r="427" spans="1:36" ht="15.75">
      <c r="A427" s="25"/>
      <c r="AJ427" s="68"/>
    </row>
    <row r="428" spans="1:36" ht="15.75">
      <c r="A428" s="25"/>
      <c r="AJ428" s="68"/>
    </row>
    <row r="429" spans="1:36" ht="15.75">
      <c r="A429" s="25"/>
      <c r="AJ429" s="68"/>
    </row>
    <row r="430" spans="1:36" ht="15.75">
      <c r="A430" s="25"/>
      <c r="AJ430" s="68"/>
    </row>
    <row r="431" spans="1:36" ht="15.75">
      <c r="A431" s="25"/>
      <c r="AJ431" s="68"/>
    </row>
    <row r="432" spans="1:36" ht="15.75">
      <c r="A432" s="25"/>
      <c r="AJ432" s="68"/>
    </row>
    <row r="433" spans="1:36" ht="15.75">
      <c r="A433" s="25"/>
      <c r="AJ433" s="68"/>
    </row>
    <row r="434" spans="1:36" ht="15.75">
      <c r="A434" s="25"/>
      <c r="AJ434" s="68"/>
    </row>
    <row r="435" spans="1:36" ht="15.75">
      <c r="A435" s="25"/>
      <c r="AJ435" s="68"/>
    </row>
    <row r="436" spans="1:36" ht="15.75">
      <c r="A436" s="25"/>
      <c r="AJ436" s="68"/>
    </row>
    <row r="437" spans="1:36" ht="15.75">
      <c r="A437" s="25"/>
      <c r="AJ437" s="68"/>
    </row>
    <row r="438" spans="1:36" ht="15.75">
      <c r="A438" s="25"/>
      <c r="AJ438" s="68"/>
    </row>
    <row r="439" spans="1:36" ht="15.75">
      <c r="A439" s="25"/>
      <c r="AJ439" s="68"/>
    </row>
    <row r="440" spans="1:36" ht="15.75">
      <c r="A440" s="25"/>
      <c r="AJ440" s="68"/>
    </row>
    <row r="441" spans="1:36" ht="15.75">
      <c r="A441" s="25"/>
      <c r="AJ441" s="68"/>
    </row>
    <row r="442" spans="1:36" ht="15.75">
      <c r="A442" s="25"/>
      <c r="AJ442" s="68"/>
    </row>
    <row r="443" spans="1:36" ht="15.75">
      <c r="A443" s="25"/>
      <c r="AJ443" s="68"/>
    </row>
    <row r="444" spans="1:36" ht="15.75">
      <c r="A444" s="25"/>
      <c r="AJ444" s="68"/>
    </row>
    <row r="445" spans="1:36" ht="15.75">
      <c r="A445" s="25"/>
      <c r="AJ445" s="68"/>
    </row>
    <row r="446" spans="1:36" ht="15.75">
      <c r="A446" s="25"/>
      <c r="AJ446" s="68"/>
    </row>
    <row r="447" spans="1:36" ht="15.75">
      <c r="A447" s="25"/>
      <c r="AJ447" s="68"/>
    </row>
    <row r="448" spans="1:36" ht="15.75">
      <c r="A448" s="25"/>
      <c r="AJ448" s="68"/>
    </row>
    <row r="449" spans="1:36" ht="15.75">
      <c r="A449" s="25"/>
      <c r="AJ449" s="68"/>
    </row>
    <row r="450" spans="1:36" ht="15.75">
      <c r="A450" s="25"/>
      <c r="AJ450" s="68"/>
    </row>
    <row r="451" spans="1:36" ht="15.75">
      <c r="A451" s="25"/>
      <c r="AJ451" s="68"/>
    </row>
    <row r="452" spans="1:36" ht="15.75">
      <c r="A452" s="25"/>
      <c r="AJ452" s="68"/>
    </row>
    <row r="453" spans="1:36" ht="15.75">
      <c r="A453" s="25"/>
      <c r="AJ453" s="68"/>
    </row>
    <row r="454" spans="1:36" ht="15.75">
      <c r="A454" s="25"/>
      <c r="AJ454" s="68"/>
    </row>
    <row r="455" spans="1:36" ht="15.75">
      <c r="A455" s="25"/>
      <c r="AJ455" s="68"/>
    </row>
    <row r="456" spans="1:36" ht="15.75">
      <c r="A456" s="25"/>
      <c r="AJ456" s="68"/>
    </row>
    <row r="457" spans="1:36" ht="15.75">
      <c r="A457" s="25"/>
      <c r="AJ457" s="68"/>
    </row>
    <row r="458" spans="1:36" ht="15.75">
      <c r="A458" s="25"/>
      <c r="AJ458" s="68"/>
    </row>
    <row r="459" spans="1:36" ht="15.75">
      <c r="A459" s="25"/>
      <c r="AJ459" s="68"/>
    </row>
    <row r="460" spans="1:36" ht="15.75">
      <c r="A460" s="25"/>
      <c r="AJ460" s="68"/>
    </row>
    <row r="461" spans="1:36" ht="15.75">
      <c r="A461" s="25"/>
      <c r="AJ461" s="68"/>
    </row>
    <row r="462" spans="1:36" ht="15.75">
      <c r="A462" s="25"/>
      <c r="AJ462" s="68"/>
    </row>
    <row r="463" spans="1:36" ht="15.75">
      <c r="A463" s="25"/>
      <c r="AJ463" s="68"/>
    </row>
    <row r="464" spans="1:36" ht="15.75">
      <c r="A464" s="25"/>
      <c r="AJ464" s="68"/>
    </row>
    <row r="465" spans="1:36" ht="15.75">
      <c r="A465" s="25"/>
      <c r="AJ465" s="68"/>
    </row>
    <row r="466" spans="1:36" ht="15.75">
      <c r="A466" s="25"/>
      <c r="AJ466" s="68"/>
    </row>
    <row r="467" spans="1:36" ht="15.75">
      <c r="A467" s="25"/>
      <c r="AJ467" s="68"/>
    </row>
    <row r="468" spans="1:36" ht="15.75">
      <c r="A468" s="25"/>
      <c r="AJ468" s="68"/>
    </row>
    <row r="469" spans="1:36" ht="15.75">
      <c r="A469" s="25"/>
      <c r="AJ469" s="68"/>
    </row>
    <row r="470" spans="1:36" ht="15.75">
      <c r="A470" s="25"/>
      <c r="AJ470" s="68"/>
    </row>
    <row r="471" spans="1:36" ht="15.75">
      <c r="A471" s="25"/>
      <c r="AJ471" s="68"/>
    </row>
    <row r="472" spans="1:36" ht="15.75">
      <c r="A472" s="25"/>
      <c r="AJ472" s="68"/>
    </row>
    <row r="473" spans="1:36" ht="15.75">
      <c r="A473" s="25"/>
      <c r="AJ473" s="68"/>
    </row>
    <row r="474" spans="1:36" ht="15.75">
      <c r="A474" s="25"/>
      <c r="AJ474" s="68"/>
    </row>
    <row r="475" spans="1:36" ht="15.75">
      <c r="A475" s="25"/>
      <c r="AJ475" s="68"/>
    </row>
    <row r="476" spans="1:36" ht="15.75">
      <c r="A476" s="25"/>
      <c r="AJ476" s="68"/>
    </row>
    <row r="477" spans="1:36" ht="15.75">
      <c r="A477" s="25"/>
      <c r="AJ477" s="68"/>
    </row>
    <row r="478" spans="1:36" ht="15.75">
      <c r="A478" s="25"/>
      <c r="AJ478" s="68"/>
    </row>
    <row r="479" spans="1:36" ht="15.75">
      <c r="A479" s="25"/>
      <c r="AJ479" s="68"/>
    </row>
    <row r="480" spans="1:36" ht="15.75">
      <c r="A480" s="25"/>
      <c r="AJ480" s="68"/>
    </row>
    <row r="481" spans="1:36" ht="15.75">
      <c r="A481" s="25"/>
      <c r="AJ481" s="68"/>
    </row>
    <row r="482" spans="1:36" ht="15.75">
      <c r="A482" s="25"/>
      <c r="AJ482" s="68"/>
    </row>
    <row r="483" spans="1:36" ht="15.75">
      <c r="A483" s="25"/>
      <c r="AJ483" s="68"/>
    </row>
    <row r="484" spans="1:36" ht="15.75">
      <c r="A484" s="25"/>
      <c r="AJ484" s="68"/>
    </row>
    <row r="485" spans="1:36" ht="15.75">
      <c r="A485" s="25"/>
      <c r="AJ485" s="68"/>
    </row>
    <row r="486" spans="1:36" ht="15.75">
      <c r="A486" s="25"/>
      <c r="AJ486" s="68"/>
    </row>
    <row r="487" spans="1:36" ht="15.75">
      <c r="A487" s="25"/>
      <c r="AJ487" s="68"/>
    </row>
    <row r="488" spans="1:36" ht="15.75">
      <c r="A488" s="25"/>
      <c r="AJ488" s="68"/>
    </row>
    <row r="489" spans="1:36" ht="15.75">
      <c r="A489" s="25"/>
      <c r="AJ489" s="68"/>
    </row>
    <row r="490" spans="1:36" ht="15.75">
      <c r="A490" s="25"/>
      <c r="AJ490" s="68"/>
    </row>
    <row r="491" spans="1:36" ht="15.75">
      <c r="A491" s="25"/>
      <c r="AJ491" s="68"/>
    </row>
    <row r="492" spans="1:36" ht="15.75">
      <c r="A492" s="25"/>
      <c r="AJ492" s="68"/>
    </row>
    <row r="493" spans="1:36" ht="15.75">
      <c r="A493" s="25"/>
      <c r="AJ493" s="68"/>
    </row>
    <row r="494" spans="1:36" ht="15.75">
      <c r="A494" s="25"/>
      <c r="AJ494" s="68"/>
    </row>
    <row r="495" spans="1:36" ht="15.75">
      <c r="A495" s="25"/>
      <c r="AJ495" s="68"/>
    </row>
    <row r="496" spans="1:36" ht="15.75">
      <c r="A496" s="25"/>
      <c r="AJ496" s="68"/>
    </row>
    <row r="497" spans="1:36" ht="15.75">
      <c r="A497" s="25"/>
      <c r="AJ497" s="68"/>
    </row>
    <row r="498" spans="1:36" ht="15.75">
      <c r="A498" s="25"/>
      <c r="AJ498" s="68"/>
    </row>
    <row r="499" spans="1:36" ht="15.75">
      <c r="A499" s="25"/>
      <c r="AJ499" s="68"/>
    </row>
    <row r="500" spans="1:36" ht="15.75">
      <c r="A500" s="25"/>
      <c r="AJ500" s="68"/>
    </row>
    <row r="501" spans="1:36" ht="15.75">
      <c r="A501" s="25"/>
      <c r="AJ501" s="68"/>
    </row>
    <row r="502" spans="1:36" ht="15.75">
      <c r="A502" s="25"/>
      <c r="AJ502" s="68"/>
    </row>
    <row r="503" spans="1:36" ht="15.75">
      <c r="A503" s="25"/>
      <c r="AJ503" s="68"/>
    </row>
    <row r="504" spans="1:36" ht="15.75">
      <c r="A504" s="25"/>
      <c r="AJ504" s="68"/>
    </row>
    <row r="505" spans="1:36" ht="15.75">
      <c r="A505" s="25"/>
      <c r="AJ505" s="68"/>
    </row>
    <row r="506" spans="1:36" ht="15.75">
      <c r="A506" s="25"/>
      <c r="AJ506" s="68"/>
    </row>
    <row r="507" spans="1:36" ht="15.75">
      <c r="A507" s="25"/>
      <c r="AJ507" s="68"/>
    </row>
    <row r="508" spans="1:36" ht="15.75">
      <c r="A508" s="25"/>
      <c r="AJ508" s="68"/>
    </row>
    <row r="509" spans="1:36" ht="15.75">
      <c r="A509" s="25"/>
      <c r="AJ509" s="68"/>
    </row>
    <row r="510" spans="1:36" ht="15.75">
      <c r="A510" s="25"/>
      <c r="AJ510" s="68"/>
    </row>
    <row r="511" spans="1:36" ht="15.75">
      <c r="A511" s="25"/>
      <c r="AJ511" s="68"/>
    </row>
    <row r="512" spans="1:36" ht="15.75">
      <c r="A512" s="25"/>
      <c r="AJ512" s="68"/>
    </row>
    <row r="513" spans="1:36" ht="15.75">
      <c r="A513" s="25"/>
      <c r="AJ513" s="68"/>
    </row>
    <row r="514" spans="1:36" ht="15.75">
      <c r="A514" s="25"/>
      <c r="AJ514" s="68"/>
    </row>
    <row r="515" spans="1:36" ht="15.75">
      <c r="A515" s="25"/>
      <c r="AJ515" s="68"/>
    </row>
    <row r="516" spans="1:36" ht="15.75">
      <c r="A516" s="25"/>
      <c r="AJ516" s="68"/>
    </row>
    <row r="517" spans="1:36" ht="15.75">
      <c r="A517" s="25"/>
      <c r="AJ517" s="68"/>
    </row>
    <row r="518" spans="1:36" ht="15.75">
      <c r="A518" s="25"/>
      <c r="AJ518" s="68"/>
    </row>
    <row r="519" spans="1:36" ht="15.75">
      <c r="A519" s="25"/>
      <c r="AJ519" s="68"/>
    </row>
    <row r="520" spans="1:36" ht="15.75">
      <c r="A520" s="25"/>
      <c r="AJ520" s="68"/>
    </row>
    <row r="521" spans="1:36" ht="15.75">
      <c r="A521" s="25"/>
      <c r="AJ521" s="68"/>
    </row>
    <row r="522" spans="1:36" ht="15.75">
      <c r="A522" s="25"/>
      <c r="AJ522" s="68"/>
    </row>
    <row r="523" spans="1:36" ht="15.75">
      <c r="A523" s="25"/>
      <c r="AJ523" s="68"/>
    </row>
    <row r="524" spans="1:36" ht="15.75">
      <c r="A524" s="25"/>
      <c r="AJ524" s="68"/>
    </row>
    <row r="525" spans="1:36" ht="15.75">
      <c r="A525" s="25"/>
      <c r="AJ525" s="68"/>
    </row>
    <row r="526" spans="1:36" ht="15.75">
      <c r="A526" s="25"/>
      <c r="AJ526" s="68"/>
    </row>
    <row r="527" spans="1:36" ht="15.75">
      <c r="A527" s="25"/>
      <c r="AJ527" s="68"/>
    </row>
    <row r="528" spans="1:36" ht="15.75">
      <c r="A528" s="25"/>
      <c r="AJ528" s="68"/>
    </row>
    <row r="529" spans="1:36" ht="15.75">
      <c r="A529" s="25"/>
      <c r="AJ529" s="68"/>
    </row>
    <row r="530" spans="1:36" ht="15.75">
      <c r="A530" s="25"/>
      <c r="AJ530" s="68"/>
    </row>
    <row r="531" spans="1:36" ht="15.75">
      <c r="A531" s="25"/>
      <c r="AJ531" s="68"/>
    </row>
    <row r="532" spans="1:36" ht="15.75">
      <c r="A532" s="25"/>
      <c r="AJ532" s="68"/>
    </row>
    <row r="533" spans="1:36" ht="15.75">
      <c r="A533" s="25"/>
      <c r="AJ533" s="68"/>
    </row>
    <row r="534" spans="1:36" ht="15.75">
      <c r="A534" s="25"/>
      <c r="AJ534" s="68"/>
    </row>
    <row r="535" spans="1:36" ht="15.75">
      <c r="A535" s="25"/>
      <c r="AJ535" s="68"/>
    </row>
    <row r="536" spans="1:36" ht="15.75">
      <c r="A536" s="25"/>
      <c r="AJ536" s="68"/>
    </row>
    <row r="537" spans="1:36" ht="15.75">
      <c r="A537" s="25"/>
      <c r="AJ537" s="68"/>
    </row>
    <row r="538" spans="1:36" ht="15.75">
      <c r="A538" s="25"/>
      <c r="AJ538" s="68"/>
    </row>
    <row r="539" spans="1:36" ht="15.75">
      <c r="A539" s="25"/>
      <c r="AJ539" s="68"/>
    </row>
    <row r="540" spans="1:36" ht="15.75">
      <c r="A540" s="25"/>
      <c r="AJ540" s="68"/>
    </row>
    <row r="541" spans="1:36" ht="15.75">
      <c r="A541" s="25"/>
      <c r="AJ541" s="68"/>
    </row>
    <row r="542" spans="1:36" ht="15.75">
      <c r="A542" s="25"/>
      <c r="AJ542" s="68"/>
    </row>
    <row r="543" spans="1:36" ht="15.75">
      <c r="A543" s="25"/>
      <c r="AJ543" s="68"/>
    </row>
    <row r="544" spans="1:36" ht="15.75">
      <c r="A544" s="25"/>
      <c r="AJ544" s="68"/>
    </row>
    <row r="545" spans="1:36" ht="15.75">
      <c r="A545" s="25"/>
      <c r="AJ545" s="68"/>
    </row>
    <row r="546" spans="1:36" ht="15.75">
      <c r="A546" s="25"/>
      <c r="AJ546" s="68"/>
    </row>
    <row r="547" spans="1:36" ht="15.75">
      <c r="A547" s="25"/>
      <c r="AJ547" s="68"/>
    </row>
    <row r="548" spans="1:36" ht="15.75">
      <c r="A548" s="25"/>
      <c r="AJ548" s="68"/>
    </row>
    <row r="549" spans="1:36" ht="15.75">
      <c r="A549" s="25"/>
      <c r="AJ549" s="68"/>
    </row>
    <row r="550" spans="1:36" ht="15.75">
      <c r="A550" s="25"/>
      <c r="AJ550" s="68"/>
    </row>
    <row r="551" spans="1:36" ht="15.75">
      <c r="A551" s="25"/>
      <c r="AJ551" s="68"/>
    </row>
    <row r="552" spans="1:36" ht="15.75">
      <c r="A552" s="25"/>
      <c r="AJ552" s="68"/>
    </row>
    <row r="553" spans="1:36" ht="15.75">
      <c r="A553" s="25"/>
      <c r="AJ553" s="68"/>
    </row>
    <row r="554" spans="1:36" ht="15.75">
      <c r="A554" s="25"/>
      <c r="AJ554" s="68"/>
    </row>
    <row r="555" spans="1:36" ht="15.75">
      <c r="A555" s="25"/>
      <c r="AJ555" s="68"/>
    </row>
    <row r="556" spans="1:36" ht="15.75">
      <c r="A556" s="25"/>
      <c r="AJ556" s="68"/>
    </row>
    <row r="557" spans="1:36" ht="15.75">
      <c r="A557" s="25"/>
      <c r="AJ557" s="68"/>
    </row>
    <row r="558" spans="1:36" ht="15.75">
      <c r="A558" s="25"/>
      <c r="AJ558" s="68"/>
    </row>
    <row r="559" spans="1:36" ht="15.75">
      <c r="A559" s="25"/>
      <c r="AJ559" s="68"/>
    </row>
    <row r="560" spans="1:36" ht="15.75">
      <c r="A560" s="25"/>
      <c r="AJ560" s="68"/>
    </row>
    <row r="561" spans="1:36" ht="15.75">
      <c r="A561" s="25"/>
      <c r="AJ561" s="68"/>
    </row>
    <row r="562" spans="1:36" ht="15.75">
      <c r="A562" s="25"/>
      <c r="AJ562" s="68"/>
    </row>
    <row r="563" spans="1:36" ht="15.75">
      <c r="A563" s="25"/>
      <c r="AJ563" s="68"/>
    </row>
    <row r="564" spans="1:36" ht="15.75">
      <c r="A564" s="25"/>
      <c r="AJ564" s="68"/>
    </row>
    <row r="565" spans="1:36" ht="15.75">
      <c r="A565" s="25"/>
      <c r="AJ565" s="68"/>
    </row>
    <row r="566" spans="1:36" ht="15.75">
      <c r="A566" s="25"/>
      <c r="AJ566" s="68"/>
    </row>
    <row r="567" spans="1:36" ht="15.75">
      <c r="A567" s="25"/>
      <c r="AJ567" s="68"/>
    </row>
    <row r="568" spans="1:36" ht="15.75">
      <c r="A568" s="25"/>
      <c r="AJ568" s="68"/>
    </row>
    <row r="569" spans="1:36" ht="15.75">
      <c r="A569" s="25"/>
      <c r="AJ569" s="68"/>
    </row>
    <row r="570" spans="1:36" ht="15.75">
      <c r="A570" s="25"/>
      <c r="AJ570" s="68"/>
    </row>
    <row r="571" spans="1:36" ht="15.75">
      <c r="A571" s="25"/>
      <c r="AJ571" s="68"/>
    </row>
    <row r="572" spans="1:36" ht="15.75">
      <c r="A572" s="25"/>
      <c r="AJ572" s="68"/>
    </row>
    <row r="573" spans="1:36" ht="15.75">
      <c r="A573" s="25"/>
      <c r="AJ573" s="68"/>
    </row>
    <row r="574" spans="1:36" ht="15.75">
      <c r="A574" s="25"/>
      <c r="AJ574" s="68"/>
    </row>
    <row r="575" spans="1:36" ht="15.75">
      <c r="A575" s="25"/>
      <c r="AJ575" s="68"/>
    </row>
    <row r="576" spans="1:36" ht="15.75">
      <c r="A576" s="25"/>
      <c r="AJ576" s="68"/>
    </row>
    <row r="577" spans="1:36" ht="15.75">
      <c r="A577" s="25"/>
      <c r="AJ577" s="68"/>
    </row>
    <row r="578" spans="1:36" ht="15.75">
      <c r="A578" s="25"/>
      <c r="AJ578" s="68"/>
    </row>
    <row r="579" spans="1:36" ht="15.75">
      <c r="A579" s="25"/>
      <c r="AJ579" s="68"/>
    </row>
    <row r="580" spans="1:36" ht="15.75">
      <c r="A580" s="25"/>
      <c r="AJ580" s="68"/>
    </row>
    <row r="581" spans="1:36" ht="15.75">
      <c r="A581" s="25"/>
      <c r="AJ581" s="68"/>
    </row>
    <row r="582" spans="1:36" ht="15.75">
      <c r="A582" s="25"/>
      <c r="AJ582" s="68"/>
    </row>
    <row r="583" spans="1:36" ht="15.75">
      <c r="A583" s="25"/>
      <c r="AJ583" s="68"/>
    </row>
    <row r="584" spans="1:36" ht="15.75">
      <c r="A584" s="25"/>
      <c r="AJ584" s="68"/>
    </row>
    <row r="585" spans="1:36" ht="15.75">
      <c r="A585" s="25"/>
      <c r="AJ585" s="68"/>
    </row>
    <row r="586" spans="1:36" ht="15.75">
      <c r="A586" s="25"/>
      <c r="AJ586" s="68"/>
    </row>
    <row r="587" spans="1:36" ht="15.75">
      <c r="A587" s="25"/>
      <c r="AJ587" s="68"/>
    </row>
    <row r="588" spans="1:36" ht="15.75">
      <c r="A588" s="25"/>
      <c r="AJ588" s="68"/>
    </row>
    <row r="589" spans="1:36" ht="15.75">
      <c r="A589" s="25"/>
      <c r="AJ589" s="68"/>
    </row>
    <row r="590" spans="1:36" ht="15.75">
      <c r="A590" s="25"/>
      <c r="AJ590" s="68"/>
    </row>
    <row r="591" spans="1:36" ht="15.75">
      <c r="A591" s="25"/>
      <c r="AJ591" s="68"/>
    </row>
    <row r="592" spans="1:36" ht="15.75">
      <c r="A592" s="25"/>
      <c r="AJ592" s="68"/>
    </row>
    <row r="593" spans="1:36" ht="15.75">
      <c r="A593" s="25"/>
      <c r="AJ593" s="68"/>
    </row>
    <row r="594" spans="1:36" ht="15.75">
      <c r="A594" s="25"/>
      <c r="AJ594" s="68"/>
    </row>
    <row r="595" spans="1:36" ht="15.75">
      <c r="A595" s="25"/>
      <c r="AJ595" s="68"/>
    </row>
    <row r="596" spans="1:36" ht="15.75">
      <c r="A596" s="25"/>
      <c r="AJ596" s="68"/>
    </row>
    <row r="597" spans="1:36" ht="15.75">
      <c r="A597" s="25"/>
      <c r="AJ597" s="68"/>
    </row>
    <row r="598" spans="1:36" ht="15.75">
      <c r="A598" s="25"/>
      <c r="AJ598" s="68"/>
    </row>
    <row r="599" spans="1:36" ht="15.75">
      <c r="A599" s="25"/>
      <c r="AJ599" s="68"/>
    </row>
    <row r="600" spans="1:36" ht="15.75">
      <c r="A600" s="25"/>
      <c r="AJ600" s="68"/>
    </row>
    <row r="601" spans="1:36" ht="15.75">
      <c r="A601" s="25"/>
      <c r="AJ601" s="68"/>
    </row>
    <row r="602" spans="1:36" ht="15.75">
      <c r="A602" s="25"/>
      <c r="AJ602" s="68"/>
    </row>
    <row r="603" spans="1:36" ht="15.75">
      <c r="A603" s="25"/>
      <c r="AJ603" s="68"/>
    </row>
    <row r="604" spans="1:36" ht="15.75">
      <c r="A604" s="25"/>
      <c r="AJ604" s="68"/>
    </row>
    <row r="605" spans="1:36" ht="15.75">
      <c r="A605" s="25"/>
      <c r="AJ605" s="68"/>
    </row>
    <row r="606" spans="1:36" ht="15.75">
      <c r="A606" s="25"/>
      <c r="AJ606" s="68"/>
    </row>
    <row r="607" spans="1:36" ht="15.75">
      <c r="A607" s="25"/>
      <c r="AJ607" s="68"/>
    </row>
    <row r="608" spans="1:36" ht="15.75">
      <c r="A608" s="25"/>
      <c r="AJ608" s="68"/>
    </row>
    <row r="609" spans="1:36" ht="15.75">
      <c r="A609" s="25"/>
      <c r="AJ609" s="68"/>
    </row>
    <row r="610" spans="1:36" ht="15.75">
      <c r="A610" s="25"/>
      <c r="AJ610" s="68"/>
    </row>
    <row r="611" spans="1:36" ht="15.75">
      <c r="A611" s="25"/>
      <c r="AJ611" s="68"/>
    </row>
    <row r="612" spans="1:36" ht="15.75">
      <c r="A612" s="25"/>
      <c r="AJ612" s="68"/>
    </row>
    <row r="613" spans="1:36" ht="15.75">
      <c r="A613" s="25"/>
      <c r="AJ613" s="68"/>
    </row>
    <row r="614" spans="1:36" ht="15.75">
      <c r="A614" s="25"/>
      <c r="AJ614" s="68"/>
    </row>
    <row r="615" spans="1:36" ht="15.75">
      <c r="A615" s="25"/>
      <c r="AJ615" s="68"/>
    </row>
    <row r="616" spans="1:36" ht="15.75">
      <c r="A616" s="25"/>
      <c r="AJ616" s="68"/>
    </row>
    <row r="617" spans="1:36" ht="15.75">
      <c r="A617" s="25"/>
      <c r="AJ617" s="68"/>
    </row>
    <row r="618" spans="1:36" ht="15.75">
      <c r="A618" s="25"/>
      <c r="AJ618" s="68"/>
    </row>
    <row r="619" spans="1:36" ht="15.75">
      <c r="A619" s="25"/>
      <c r="AJ619" s="68"/>
    </row>
    <row r="620" spans="1:36" ht="15.75">
      <c r="A620" s="25"/>
      <c r="AJ620" s="68"/>
    </row>
    <row r="621" spans="1:36" ht="15.75">
      <c r="A621" s="25"/>
      <c r="AJ621" s="68"/>
    </row>
    <row r="622" spans="1:36" ht="15.75">
      <c r="A622" s="25"/>
      <c r="AJ622" s="68"/>
    </row>
    <row r="623" spans="1:36" ht="15.75">
      <c r="A623" s="25"/>
      <c r="AJ623" s="68"/>
    </row>
    <row r="624" spans="1:36" ht="15.75">
      <c r="A624" s="25"/>
      <c r="AJ624" s="68"/>
    </row>
    <row r="625" spans="1:36" ht="15.75">
      <c r="A625" s="25"/>
      <c r="AJ625" s="68"/>
    </row>
    <row r="626" spans="1:36" ht="15.75">
      <c r="A626" s="25"/>
      <c r="AJ626" s="68"/>
    </row>
    <row r="627" spans="1:36" ht="15.75">
      <c r="A627" s="25"/>
      <c r="AJ627" s="68"/>
    </row>
    <row r="628" spans="1:36" ht="15.75">
      <c r="A628" s="25"/>
      <c r="AJ628" s="68"/>
    </row>
    <row r="629" spans="1:36" ht="15.75">
      <c r="A629" s="25"/>
      <c r="AJ629" s="68"/>
    </row>
    <row r="630" spans="1:36" ht="15.75">
      <c r="A630" s="25"/>
      <c r="AJ630" s="68"/>
    </row>
    <row r="631" spans="1:36" ht="15.75">
      <c r="A631" s="25"/>
      <c r="AJ631" s="68"/>
    </row>
    <row r="632" spans="1:36" ht="15.75">
      <c r="A632" s="25"/>
      <c r="AJ632" s="68"/>
    </row>
    <row r="633" spans="1:36" ht="15.75">
      <c r="A633" s="25"/>
      <c r="AJ633" s="68"/>
    </row>
    <row r="634" spans="1:36" ht="15.75">
      <c r="A634" s="25"/>
      <c r="AJ634" s="68"/>
    </row>
    <row r="635" spans="1:36" ht="15.75">
      <c r="A635" s="25"/>
      <c r="AJ635" s="68"/>
    </row>
    <row r="636" spans="1:36" ht="15.75">
      <c r="A636" s="25"/>
      <c r="AJ636" s="68"/>
    </row>
    <row r="637" spans="1:36" ht="15.75">
      <c r="A637" s="25"/>
      <c r="AJ637" s="68"/>
    </row>
    <row r="638" spans="1:36" ht="15.75">
      <c r="A638" s="25"/>
      <c r="AJ638" s="68"/>
    </row>
    <row r="639" spans="1:36" ht="15.75">
      <c r="A639" s="25"/>
      <c r="AJ639" s="68"/>
    </row>
    <row r="640" spans="1:36" ht="15.75">
      <c r="A640" s="25"/>
      <c r="AJ640" s="68"/>
    </row>
    <row r="641" spans="1:36" ht="15.75">
      <c r="A641" s="25"/>
      <c r="AJ641" s="68"/>
    </row>
    <row r="642" spans="1:36" ht="15.75">
      <c r="A642" s="25"/>
      <c r="AJ642" s="68"/>
    </row>
    <row r="643" spans="1:36" ht="15.75">
      <c r="A643" s="25"/>
      <c r="AJ643" s="68"/>
    </row>
    <row r="644" spans="1:36" ht="15.75">
      <c r="A644" s="25"/>
      <c r="AJ644" s="68"/>
    </row>
    <row r="645" spans="1:36" ht="15.75">
      <c r="A645" s="25"/>
      <c r="AJ645" s="68"/>
    </row>
    <row r="646" spans="1:36" ht="15.75">
      <c r="A646" s="25"/>
      <c r="AJ646" s="68"/>
    </row>
    <row r="647" spans="1:36" ht="15.75">
      <c r="A647" s="25"/>
      <c r="AJ647" s="68"/>
    </row>
    <row r="648" spans="1:36" ht="15.75">
      <c r="A648" s="25"/>
      <c r="AJ648" s="68"/>
    </row>
    <row r="649" spans="1:36" ht="15.75">
      <c r="A649" s="25"/>
      <c r="AJ649" s="68"/>
    </row>
    <row r="650" spans="1:36" ht="15.75">
      <c r="A650" s="25"/>
      <c r="AJ650" s="68"/>
    </row>
    <row r="651" spans="1:36" ht="15.75">
      <c r="A651" s="25"/>
      <c r="AJ651" s="68"/>
    </row>
    <row r="652" spans="1:36" ht="15.75">
      <c r="A652" s="25"/>
      <c r="AJ652" s="68"/>
    </row>
    <row r="653" spans="1:36" ht="15.75">
      <c r="A653" s="25"/>
      <c r="AJ653" s="68"/>
    </row>
    <row r="654" spans="1:36" ht="15.75">
      <c r="A654" s="25"/>
      <c r="AJ654" s="68"/>
    </row>
    <row r="655" spans="1:36" ht="15.75">
      <c r="A655" s="25"/>
      <c r="AJ655" s="68"/>
    </row>
    <row r="656" spans="1:36" ht="15.75">
      <c r="A656" s="25"/>
      <c r="AJ656" s="68"/>
    </row>
    <row r="657" spans="1:36" ht="15.75">
      <c r="A657" s="25"/>
      <c r="AJ657" s="68"/>
    </row>
    <row r="658" spans="1:36" ht="15.75">
      <c r="A658" s="25"/>
      <c r="AJ658" s="68"/>
    </row>
    <row r="659" spans="1:36" ht="15.75">
      <c r="A659" s="25"/>
      <c r="AJ659" s="68"/>
    </row>
    <row r="660" spans="1:36" ht="15.75">
      <c r="A660" s="25"/>
      <c r="AJ660" s="68"/>
    </row>
    <row r="661" spans="1:36" ht="15.75">
      <c r="A661" s="25"/>
      <c r="AJ661" s="68"/>
    </row>
    <row r="662" spans="1:36" ht="15.75">
      <c r="A662" s="25"/>
      <c r="AJ662" s="68"/>
    </row>
    <row r="663" spans="1:36" ht="15.75">
      <c r="A663" s="25"/>
      <c r="AJ663" s="68"/>
    </row>
    <row r="664" spans="1:36" ht="15.75">
      <c r="A664" s="25"/>
      <c r="AJ664" s="68"/>
    </row>
    <row r="665" spans="1:36" ht="15.75">
      <c r="A665" s="25"/>
      <c r="AJ665" s="68"/>
    </row>
    <row r="666" spans="1:36" ht="15.75">
      <c r="A666" s="25"/>
      <c r="AJ666" s="68"/>
    </row>
    <row r="667" spans="1:36" ht="15.75">
      <c r="A667" s="25"/>
      <c r="AJ667" s="68"/>
    </row>
    <row r="668" spans="1:36" ht="15.75">
      <c r="A668" s="25"/>
      <c r="AJ668" s="68"/>
    </row>
    <row r="669" spans="1:36" ht="15.75">
      <c r="A669" s="25"/>
      <c r="AJ669" s="68"/>
    </row>
    <row r="670" spans="1:36" ht="15.75">
      <c r="A670" s="25"/>
      <c r="AJ670" s="68"/>
    </row>
    <row r="671" spans="1:36" ht="15.75">
      <c r="A671" s="25"/>
      <c r="AJ671" s="68"/>
    </row>
    <row r="672" spans="1:36" ht="15.75">
      <c r="A672" s="25"/>
      <c r="AJ672" s="68"/>
    </row>
    <row r="673" spans="1:36" ht="15.75">
      <c r="A673" s="25"/>
      <c r="AJ673" s="68"/>
    </row>
    <row r="674" spans="1:36" ht="15.75">
      <c r="A674" s="25"/>
      <c r="AJ674" s="68"/>
    </row>
    <row r="675" spans="1:36" ht="15.75">
      <c r="A675" s="25"/>
      <c r="AJ675" s="68"/>
    </row>
    <row r="676" spans="1:36" ht="15.75">
      <c r="A676" s="25"/>
      <c r="AJ676" s="68"/>
    </row>
    <row r="677" spans="1:36" ht="15.75">
      <c r="A677" s="25"/>
      <c r="AJ677" s="68"/>
    </row>
    <row r="678" spans="1:36" ht="15.75">
      <c r="A678" s="25"/>
      <c r="AJ678" s="68"/>
    </row>
    <row r="679" spans="1:36" ht="15.75">
      <c r="A679" s="25"/>
      <c r="AJ679" s="68"/>
    </row>
    <row r="680" spans="1:36" ht="15.75">
      <c r="A680" s="25"/>
      <c r="AJ680" s="68"/>
    </row>
    <row r="681" spans="1:36" ht="15.75">
      <c r="A681" s="25"/>
      <c r="AJ681" s="68"/>
    </row>
    <row r="682" spans="1:36" ht="15.75">
      <c r="A682" s="25"/>
      <c r="AJ682" s="68"/>
    </row>
    <row r="683" spans="1:36" ht="15.75">
      <c r="A683" s="25"/>
      <c r="AJ683" s="68"/>
    </row>
    <row r="684" spans="1:36" ht="15.75">
      <c r="A684" s="25"/>
      <c r="AJ684" s="68"/>
    </row>
    <row r="685" spans="1:36" ht="15.75">
      <c r="A685" s="25"/>
      <c r="AJ685" s="68"/>
    </row>
    <row r="686" spans="1:36" ht="15.75">
      <c r="A686" s="25"/>
      <c r="AJ686" s="68"/>
    </row>
    <row r="687" spans="1:36" ht="15.75">
      <c r="A687" s="25"/>
      <c r="AJ687" s="68"/>
    </row>
    <row r="688" spans="1:36" ht="15.75">
      <c r="A688" s="25"/>
      <c r="AJ688" s="68"/>
    </row>
    <row r="689" spans="1:36" ht="15.75">
      <c r="A689" s="25"/>
      <c r="AJ689" s="68"/>
    </row>
    <row r="690" spans="1:36" ht="15.75">
      <c r="A690" s="25"/>
      <c r="AJ690" s="68"/>
    </row>
    <row r="691" spans="1:36" ht="15.75">
      <c r="A691" s="25"/>
      <c r="AJ691" s="68"/>
    </row>
    <row r="692" spans="1:36" ht="15.75">
      <c r="A692" s="25"/>
      <c r="AJ692" s="68"/>
    </row>
    <row r="693" spans="1:36" ht="15.75">
      <c r="A693" s="25"/>
      <c r="AJ693" s="68"/>
    </row>
    <row r="694" spans="1:36" ht="15.75">
      <c r="A694" s="25"/>
      <c r="AJ694" s="68"/>
    </row>
    <row r="695" spans="1:36" ht="15.75">
      <c r="A695" s="25"/>
      <c r="AJ695" s="68"/>
    </row>
    <row r="696" spans="1:36" ht="15.75">
      <c r="A696" s="25"/>
      <c r="AJ696" s="68"/>
    </row>
    <row r="697" spans="1:36" ht="15.75">
      <c r="A697" s="25"/>
      <c r="AJ697" s="68"/>
    </row>
    <row r="698" spans="1:36" ht="15.75">
      <c r="A698" s="25"/>
      <c r="AJ698" s="68"/>
    </row>
    <row r="699" spans="1:36" ht="15.75">
      <c r="A699" s="25"/>
      <c r="AJ699" s="68"/>
    </row>
    <row r="700" spans="1:36" ht="15.75">
      <c r="A700" s="25"/>
      <c r="AJ700" s="68"/>
    </row>
    <row r="701" spans="1:36" ht="15.75">
      <c r="A701" s="25"/>
      <c r="AJ701" s="68"/>
    </row>
    <row r="702" spans="1:36" ht="15.75">
      <c r="A702" s="25"/>
      <c r="AJ702" s="68"/>
    </row>
    <row r="703" spans="1:36" ht="15.75">
      <c r="A703" s="25"/>
      <c r="AJ703" s="68"/>
    </row>
    <row r="704" spans="1:36" ht="15.75">
      <c r="A704" s="25"/>
      <c r="AJ704" s="68"/>
    </row>
    <row r="705" spans="1:36" ht="15.75">
      <c r="A705" s="25"/>
      <c r="AJ705" s="68"/>
    </row>
    <row r="706" spans="1:36" ht="15.75">
      <c r="A706" s="25"/>
      <c r="AJ706" s="68"/>
    </row>
    <row r="707" spans="1:36" ht="15.75">
      <c r="A707" s="25"/>
      <c r="AJ707" s="68"/>
    </row>
    <row r="708" spans="1:36" ht="15.75">
      <c r="A708" s="25"/>
      <c r="AJ708" s="68"/>
    </row>
    <row r="709" spans="1:36" ht="15.75">
      <c r="A709" s="25"/>
      <c r="AJ709" s="68"/>
    </row>
    <row r="710" spans="1:36" ht="15.75">
      <c r="A710" s="25"/>
      <c r="AJ710" s="68"/>
    </row>
    <row r="711" spans="1:36" ht="15.75">
      <c r="A711" s="25"/>
      <c r="AJ711" s="68"/>
    </row>
    <row r="712" spans="1:36" ht="15.75">
      <c r="A712" s="25"/>
      <c r="AJ712" s="68"/>
    </row>
    <row r="713" spans="1:36" ht="15.75">
      <c r="A713" s="25"/>
      <c r="AJ713" s="68"/>
    </row>
    <row r="714" spans="1:36" ht="15.75">
      <c r="A714" s="25"/>
      <c r="AJ714" s="68"/>
    </row>
    <row r="715" spans="1:36" ht="15.75">
      <c r="A715" s="25"/>
      <c r="AJ715" s="68"/>
    </row>
    <row r="716" spans="1:36" ht="15.75">
      <c r="A716" s="25"/>
      <c r="AJ716" s="68"/>
    </row>
    <row r="717" spans="1:36" ht="15.75">
      <c r="A717" s="25"/>
      <c r="AJ717" s="68"/>
    </row>
    <row r="718" spans="1:36" ht="15.75">
      <c r="A718" s="25"/>
      <c r="AJ718" s="68"/>
    </row>
    <row r="719" spans="1:36" ht="15.75">
      <c r="A719" s="25"/>
      <c r="AJ719" s="68"/>
    </row>
    <row r="720" spans="1:36" ht="15.75">
      <c r="A720" s="25"/>
      <c r="AJ720" s="68"/>
    </row>
    <row r="721" spans="1:36" ht="15.75">
      <c r="A721" s="25"/>
      <c r="AJ721" s="68"/>
    </row>
    <row r="722" spans="1:36" ht="15.75">
      <c r="A722" s="25"/>
      <c r="AJ722" s="68"/>
    </row>
    <row r="723" spans="1:36" ht="15.75">
      <c r="A723" s="25"/>
      <c r="AJ723" s="68"/>
    </row>
    <row r="724" spans="1:36" ht="15.75">
      <c r="A724" s="25"/>
      <c r="AJ724" s="68"/>
    </row>
    <row r="725" spans="1:36" ht="15.75">
      <c r="A725" s="25"/>
      <c r="AJ725" s="68"/>
    </row>
    <row r="726" spans="1:36" ht="15.75">
      <c r="A726" s="25"/>
      <c r="AJ726" s="68"/>
    </row>
    <row r="727" spans="1:36" ht="15.75">
      <c r="A727" s="25"/>
      <c r="AJ727" s="68"/>
    </row>
    <row r="728" spans="1:36" ht="15.75">
      <c r="A728" s="25"/>
      <c r="AJ728" s="68"/>
    </row>
    <row r="729" spans="1:36" ht="15.75">
      <c r="A729" s="25"/>
      <c r="AJ729" s="68"/>
    </row>
    <row r="730" spans="1:36" ht="15.75">
      <c r="A730" s="25"/>
      <c r="AJ730" s="68"/>
    </row>
    <row r="731" spans="1:36" ht="15.75">
      <c r="A731" s="25"/>
      <c r="AJ731" s="68"/>
    </row>
    <row r="732" spans="1:36" ht="15.75">
      <c r="A732" s="25"/>
      <c r="AJ732" s="68"/>
    </row>
    <row r="733" spans="1:36" ht="15.75">
      <c r="A733" s="25"/>
      <c r="AJ733" s="68"/>
    </row>
    <row r="734" spans="1:36" ht="15.75">
      <c r="A734" s="25"/>
      <c r="AJ734" s="68"/>
    </row>
    <row r="735" spans="1:36" ht="15.75">
      <c r="A735" s="25"/>
      <c r="AJ735" s="68"/>
    </row>
    <row r="736" spans="1:36" ht="15.75">
      <c r="A736" s="25"/>
      <c r="AJ736" s="68"/>
    </row>
    <row r="737" spans="1:36" ht="15.75">
      <c r="A737" s="25"/>
      <c r="AJ737" s="68"/>
    </row>
    <row r="738" spans="1:36" ht="15.75">
      <c r="A738" s="25"/>
      <c r="AJ738" s="68"/>
    </row>
    <row r="739" spans="1:36" ht="15.75">
      <c r="A739" s="25"/>
      <c r="AJ739" s="68"/>
    </row>
    <row r="740" spans="1:36" ht="15.75">
      <c r="A740" s="25"/>
      <c r="AJ740" s="68"/>
    </row>
    <row r="741" spans="1:36" ht="15.75">
      <c r="A741" s="25"/>
      <c r="AJ741" s="68"/>
    </row>
    <row r="742" spans="1:36" ht="15.75">
      <c r="A742" s="25"/>
      <c r="AJ742" s="68"/>
    </row>
    <row r="743" spans="1:36" ht="15.75">
      <c r="A743" s="25"/>
      <c r="AJ743" s="68"/>
    </row>
    <row r="744" spans="1:36" ht="15.75">
      <c r="A744" s="25"/>
      <c r="AJ744" s="68"/>
    </row>
    <row r="745" spans="1:36" ht="15.75">
      <c r="A745" s="25"/>
      <c r="AJ745" s="68"/>
    </row>
    <row r="746" spans="1:36" ht="15.75">
      <c r="A746" s="25"/>
      <c r="AJ746" s="68"/>
    </row>
    <row r="747" spans="1:36" ht="15.75">
      <c r="A747" s="25"/>
      <c r="AJ747" s="68"/>
    </row>
    <row r="748" spans="1:36" ht="15.75">
      <c r="A748" s="25"/>
      <c r="AJ748" s="68"/>
    </row>
    <row r="749" spans="1:36" ht="15.75">
      <c r="A749" s="25"/>
      <c r="AJ749" s="68"/>
    </row>
    <row r="750" spans="1:36" ht="15.75">
      <c r="A750" s="25"/>
      <c r="AJ750" s="68"/>
    </row>
    <row r="751" spans="1:36" ht="15.75">
      <c r="A751" s="25"/>
      <c r="AJ751" s="68"/>
    </row>
    <row r="752" spans="1:36" ht="15.75">
      <c r="A752" s="25"/>
      <c r="AJ752" s="68"/>
    </row>
    <row r="753" spans="1:36" ht="15.75">
      <c r="A753" s="25"/>
      <c r="AJ753" s="68"/>
    </row>
    <row r="754" spans="1:36" ht="15.75">
      <c r="A754" s="25"/>
      <c r="AJ754" s="68"/>
    </row>
    <row r="755" spans="1:36" ht="15.75">
      <c r="A755" s="25"/>
      <c r="AJ755" s="68"/>
    </row>
    <row r="756" spans="1:36" ht="15.75">
      <c r="A756" s="25"/>
      <c r="AJ756" s="68"/>
    </row>
    <row r="757" spans="1:36" ht="15.75">
      <c r="A757" s="25"/>
      <c r="AJ757" s="68"/>
    </row>
    <row r="758" spans="1:36" ht="15.75">
      <c r="A758" s="25"/>
      <c r="AJ758" s="68"/>
    </row>
    <row r="759" spans="1:36" ht="15.75">
      <c r="A759" s="25"/>
      <c r="AJ759" s="68"/>
    </row>
    <row r="760" spans="1:36" ht="15.75">
      <c r="A760" s="25"/>
      <c r="AJ760" s="68"/>
    </row>
    <row r="761" spans="1:36" ht="15.75">
      <c r="A761" s="25"/>
      <c r="AJ761" s="68"/>
    </row>
    <row r="762" spans="1:36" ht="15.75">
      <c r="A762" s="25"/>
      <c r="AJ762" s="68"/>
    </row>
    <row r="763" spans="1:36" ht="15.75">
      <c r="A763" s="25"/>
      <c r="AJ763" s="68"/>
    </row>
    <row r="764" spans="1:36" ht="15.75">
      <c r="A764" s="25"/>
      <c r="AJ764" s="68"/>
    </row>
    <row r="765" spans="1:36" ht="15.75">
      <c r="A765" s="25"/>
      <c r="AJ765" s="68"/>
    </row>
    <row r="766" spans="1:36" ht="15.75">
      <c r="A766" s="25"/>
      <c r="AJ766" s="68"/>
    </row>
    <row r="767" spans="1:36" ht="15.75">
      <c r="A767" s="25"/>
      <c r="AJ767" s="68"/>
    </row>
    <row r="768" spans="1:36" ht="15.75">
      <c r="A768" s="25"/>
      <c r="AJ768" s="68"/>
    </row>
    <row r="769" spans="1:36" ht="15.75">
      <c r="A769" s="25"/>
      <c r="AJ769" s="68"/>
    </row>
    <row r="770" spans="1:36" ht="15.75">
      <c r="A770" s="25"/>
      <c r="AJ770" s="68"/>
    </row>
    <row r="771" spans="1:36" ht="15.75">
      <c r="A771" s="25"/>
      <c r="AJ771" s="68"/>
    </row>
    <row r="772" spans="1:36" ht="15.75">
      <c r="A772" s="25"/>
      <c r="AJ772" s="68"/>
    </row>
    <row r="773" spans="1:36" ht="15.75">
      <c r="A773" s="25"/>
      <c r="AJ773" s="68"/>
    </row>
    <row r="774" spans="1:36" ht="15.75">
      <c r="A774" s="25"/>
      <c r="AJ774" s="68"/>
    </row>
    <row r="775" spans="1:36" ht="15.75">
      <c r="A775" s="25"/>
      <c r="AJ775" s="68"/>
    </row>
    <row r="776" spans="1:36" ht="15.75">
      <c r="A776" s="25"/>
      <c r="AJ776" s="68"/>
    </row>
    <row r="777" spans="1:36" ht="15.75">
      <c r="A777" s="25"/>
      <c r="AJ777" s="68"/>
    </row>
    <row r="778" spans="1:36" ht="15.75">
      <c r="A778" s="25"/>
      <c r="AJ778" s="68"/>
    </row>
    <row r="779" spans="1:36" ht="15.75">
      <c r="A779" s="25"/>
      <c r="AJ779" s="68"/>
    </row>
    <row r="780" spans="1:36" ht="15.75">
      <c r="A780" s="25"/>
      <c r="AJ780" s="68"/>
    </row>
    <row r="781" spans="1:36" ht="15.75">
      <c r="A781" s="25"/>
      <c r="AJ781" s="68"/>
    </row>
    <row r="782" spans="1:36" ht="15.75">
      <c r="A782" s="25"/>
      <c r="AJ782" s="68"/>
    </row>
    <row r="783" spans="1:36" ht="15.75">
      <c r="A783" s="25"/>
      <c r="AJ783" s="68"/>
    </row>
    <row r="784" spans="1:36" ht="15.75">
      <c r="A784" s="25"/>
      <c r="AJ784" s="68"/>
    </row>
    <row r="785" spans="1:36" ht="15.75">
      <c r="A785" s="25"/>
      <c r="AJ785" s="68"/>
    </row>
    <row r="786" spans="1:36" ht="15.75">
      <c r="A786" s="25"/>
      <c r="AJ786" s="68"/>
    </row>
    <row r="787" spans="1:36" ht="15.75">
      <c r="A787" s="25"/>
      <c r="AJ787" s="68"/>
    </row>
    <row r="788" spans="1:36" ht="15.75">
      <c r="A788" s="25"/>
      <c r="AJ788" s="68"/>
    </row>
    <row r="789" spans="1:36" ht="15.75">
      <c r="A789" s="25"/>
      <c r="AJ789" s="68"/>
    </row>
    <row r="790" spans="1:36" ht="15.75">
      <c r="A790" s="25"/>
      <c r="AJ790" s="68"/>
    </row>
    <row r="791" spans="1:36" ht="15.75">
      <c r="A791" s="25"/>
      <c r="AJ791" s="68"/>
    </row>
    <row r="792" spans="1:36" ht="15.75">
      <c r="A792" s="25"/>
      <c r="AJ792" s="68"/>
    </row>
    <row r="793" spans="1:36" ht="15.75">
      <c r="A793" s="25"/>
      <c r="AJ793" s="68"/>
    </row>
    <row r="794" spans="1:36" ht="15.75">
      <c r="A794" s="25"/>
      <c r="AJ794" s="68"/>
    </row>
    <row r="795" spans="1:36" ht="15.75">
      <c r="A795" s="25"/>
      <c r="AJ795" s="68"/>
    </row>
    <row r="796" spans="1:36" ht="15.75">
      <c r="A796" s="25"/>
      <c r="AJ796" s="68"/>
    </row>
    <row r="797" spans="1:36" ht="15.75">
      <c r="A797" s="25"/>
      <c r="AJ797" s="68"/>
    </row>
    <row r="798" spans="1:36" ht="15.75">
      <c r="A798" s="25"/>
      <c r="AJ798" s="68"/>
    </row>
    <row r="799" spans="1:36" ht="15.75">
      <c r="A799" s="25"/>
      <c r="AJ799" s="68"/>
    </row>
    <row r="800" spans="1:36" ht="15.75">
      <c r="A800" s="25"/>
      <c r="AJ800" s="68"/>
    </row>
    <row r="801" spans="1:36" ht="15.75">
      <c r="A801" s="25"/>
      <c r="AJ801" s="68"/>
    </row>
    <row r="802" spans="1:36" ht="15.75">
      <c r="A802" s="25"/>
      <c r="AJ802" s="68"/>
    </row>
    <row r="803" spans="1:36" ht="15.75">
      <c r="A803" s="25"/>
      <c r="AJ803" s="68"/>
    </row>
    <row r="804" spans="1:36" ht="15.75">
      <c r="A804" s="25"/>
      <c r="AJ804" s="68"/>
    </row>
    <row r="805" spans="1:36" ht="15.75">
      <c r="A805" s="25"/>
      <c r="AJ805" s="68"/>
    </row>
    <row r="806" spans="1:36" ht="15.75">
      <c r="A806" s="25"/>
      <c r="AJ806" s="68"/>
    </row>
    <row r="807" spans="1:36" ht="15.75">
      <c r="A807" s="25"/>
      <c r="AJ807" s="68"/>
    </row>
    <row r="808" spans="1:36" ht="15.75">
      <c r="A808" s="25"/>
      <c r="AJ808" s="68"/>
    </row>
    <row r="809" spans="1:36" ht="15.75">
      <c r="A809" s="25"/>
      <c r="AJ809" s="68"/>
    </row>
    <row r="810" spans="1:36" ht="15.75">
      <c r="A810" s="25"/>
      <c r="AJ810" s="68"/>
    </row>
    <row r="811" spans="1:36" ht="15.75">
      <c r="A811" s="25"/>
      <c r="AJ811" s="68"/>
    </row>
    <row r="812" spans="1:36" ht="15.75">
      <c r="A812" s="25"/>
      <c r="AJ812" s="68"/>
    </row>
    <row r="813" spans="1:36" ht="15.75">
      <c r="A813" s="25"/>
      <c r="AJ813" s="68"/>
    </row>
    <row r="814" spans="1:36" ht="15.75">
      <c r="A814" s="25"/>
      <c r="AJ814" s="68"/>
    </row>
    <row r="815" spans="1:36" ht="15.75">
      <c r="A815" s="25"/>
      <c r="AJ815" s="68"/>
    </row>
    <row r="816" spans="1:36" ht="15.75">
      <c r="A816" s="25"/>
      <c r="AJ816" s="68"/>
    </row>
    <row r="817" spans="1:36" ht="15.75">
      <c r="A817" s="25"/>
      <c r="AJ817" s="68"/>
    </row>
    <row r="818" spans="1:36" ht="15.75">
      <c r="A818" s="25"/>
      <c r="AJ818" s="68"/>
    </row>
    <row r="819" spans="1:36" ht="15.75">
      <c r="A819" s="25"/>
      <c r="AJ819" s="68"/>
    </row>
    <row r="820" spans="1:36" ht="15.75">
      <c r="A820" s="25"/>
      <c r="AJ820" s="68"/>
    </row>
    <row r="821" spans="1:36" ht="15.75">
      <c r="A821" s="25"/>
      <c r="AJ821" s="68"/>
    </row>
    <row r="822" spans="1:36" ht="15.75">
      <c r="A822" s="25"/>
      <c r="AJ822" s="68"/>
    </row>
    <row r="823" spans="1:36" ht="15.75">
      <c r="A823" s="25"/>
      <c r="AJ823" s="68"/>
    </row>
    <row r="824" spans="1:36" ht="15.75">
      <c r="A824" s="25"/>
      <c r="AJ824" s="68"/>
    </row>
    <row r="825" spans="1:36" ht="15.75">
      <c r="A825" s="25"/>
      <c r="AJ825" s="68"/>
    </row>
    <row r="826" spans="1:36" ht="15.75">
      <c r="A826" s="25"/>
      <c r="AJ826" s="68"/>
    </row>
    <row r="827" spans="1:36" ht="15.75">
      <c r="A827" s="25"/>
      <c r="AJ827" s="68"/>
    </row>
    <row r="828" spans="1:36" ht="15.75">
      <c r="A828" s="25"/>
      <c r="AJ828" s="68"/>
    </row>
    <row r="829" spans="1:36" ht="15.75">
      <c r="A829" s="25"/>
      <c r="AJ829" s="68"/>
    </row>
    <row r="830" spans="1:36" ht="15.75">
      <c r="A830" s="25"/>
      <c r="AJ830" s="68"/>
    </row>
    <row r="831" spans="1:36" ht="15.75">
      <c r="A831" s="25"/>
      <c r="AJ831" s="68"/>
    </row>
    <row r="832" spans="1:36" ht="15.75">
      <c r="A832" s="25"/>
      <c r="AJ832" s="68"/>
    </row>
    <row r="833" spans="1:36" ht="15.75">
      <c r="A833" s="25"/>
      <c r="AJ833" s="68"/>
    </row>
    <row r="834" spans="1:36" ht="15.75">
      <c r="A834" s="25"/>
      <c r="AJ834" s="68"/>
    </row>
    <row r="835" spans="1:36" ht="15.75">
      <c r="A835" s="25"/>
      <c r="AJ835" s="68"/>
    </row>
    <row r="836" spans="1:36" ht="15.75">
      <c r="A836" s="25"/>
      <c r="AJ836" s="68"/>
    </row>
    <row r="837" spans="1:36" ht="15.75">
      <c r="A837" s="25"/>
      <c r="AJ837" s="68"/>
    </row>
    <row r="838" spans="1:36" ht="15.75">
      <c r="A838" s="25"/>
      <c r="AJ838" s="68"/>
    </row>
    <row r="839" spans="1:36" ht="15.75">
      <c r="A839" s="25"/>
      <c r="AJ839" s="68"/>
    </row>
    <row r="840" spans="1:36" ht="15.75">
      <c r="A840" s="25"/>
      <c r="AJ840" s="68"/>
    </row>
    <row r="841" spans="1:36" ht="15.75">
      <c r="A841" s="25"/>
      <c r="AJ841" s="68"/>
    </row>
    <row r="842" spans="1:36" ht="15.75">
      <c r="A842" s="25"/>
      <c r="AJ842" s="68"/>
    </row>
    <row r="843" spans="1:36" ht="15.75">
      <c r="A843" s="25"/>
      <c r="AJ843" s="68"/>
    </row>
    <row r="844" spans="1:36" ht="15.75">
      <c r="A844" s="25"/>
      <c r="AJ844" s="68"/>
    </row>
    <row r="845" spans="1:36" ht="15.75">
      <c r="A845" s="25"/>
      <c r="AJ845" s="68"/>
    </row>
    <row r="846" spans="1:36" ht="15.75">
      <c r="A846" s="25"/>
      <c r="AJ846" s="68"/>
    </row>
    <row r="847" spans="1:36" ht="15.75">
      <c r="A847" s="25"/>
      <c r="AJ847" s="68"/>
    </row>
    <row r="848" spans="1:36" ht="15.75">
      <c r="A848" s="25"/>
      <c r="AJ848" s="68"/>
    </row>
    <row r="849" spans="1:36" ht="15.75">
      <c r="A849" s="25"/>
      <c r="AJ849" s="68"/>
    </row>
    <row r="850" spans="1:36" ht="15.75">
      <c r="A850" s="25"/>
      <c r="AJ850" s="68"/>
    </row>
    <row r="851" spans="1:36" ht="15.75">
      <c r="A851" s="25"/>
      <c r="AJ851" s="68"/>
    </row>
    <row r="852" spans="1:36" ht="15.75">
      <c r="A852" s="25"/>
      <c r="AJ852" s="68"/>
    </row>
    <row r="853" spans="1:36" ht="15.75">
      <c r="A853" s="25"/>
      <c r="AJ853" s="68"/>
    </row>
    <row r="854" spans="1:36" ht="15.75">
      <c r="A854" s="25"/>
      <c r="AJ854" s="68"/>
    </row>
    <row r="855" spans="1:36" ht="15.75">
      <c r="A855" s="25"/>
      <c r="AJ855" s="68"/>
    </row>
    <row r="856" spans="1:36" ht="15.75">
      <c r="A856" s="25"/>
      <c r="AJ856" s="68"/>
    </row>
    <row r="857" spans="1:36" ht="15.75">
      <c r="A857" s="25"/>
      <c r="AJ857" s="68"/>
    </row>
    <row r="858" spans="1:36" ht="15.75">
      <c r="A858" s="25"/>
      <c r="AJ858" s="68"/>
    </row>
    <row r="859" spans="1:36" ht="15.75">
      <c r="A859" s="25"/>
      <c r="AJ859" s="68"/>
    </row>
    <row r="860" spans="1:36" ht="15.75">
      <c r="A860" s="25"/>
      <c r="AJ860" s="68"/>
    </row>
    <row r="861" spans="1:36" ht="15.75">
      <c r="A861" s="25"/>
      <c r="AJ861" s="68"/>
    </row>
    <row r="862" spans="1:36" ht="15.75">
      <c r="A862" s="25"/>
      <c r="AJ862" s="68"/>
    </row>
    <row r="863" spans="1:36" ht="15.75">
      <c r="A863" s="25"/>
      <c r="AJ863" s="68"/>
    </row>
    <row r="864" spans="1:36" ht="15.75">
      <c r="A864" s="25"/>
      <c r="AJ864" s="68"/>
    </row>
    <row r="865" spans="1:36" ht="15.75">
      <c r="A865" s="25"/>
      <c r="AJ865" s="68"/>
    </row>
    <row r="866" spans="1:36" ht="15.75">
      <c r="A866" s="25"/>
      <c r="AJ866" s="68"/>
    </row>
    <row r="867" spans="1:36" ht="15.75">
      <c r="A867" s="25"/>
      <c r="AJ867" s="68"/>
    </row>
    <row r="868" spans="1:36" ht="15.75">
      <c r="A868" s="25"/>
      <c r="AJ868" s="68"/>
    </row>
    <row r="869" spans="1:36" ht="15.75">
      <c r="A869" s="25"/>
      <c r="AJ869" s="68"/>
    </row>
    <row r="870" spans="1:36" ht="15.75">
      <c r="A870" s="25"/>
      <c r="AJ870" s="68"/>
    </row>
    <row r="871" spans="1:36" ht="15.75">
      <c r="A871" s="25"/>
      <c r="AJ871" s="68"/>
    </row>
    <row r="872" spans="1:36" ht="15.75">
      <c r="A872" s="25"/>
      <c r="AJ872" s="68"/>
    </row>
    <row r="873" spans="1:36" ht="15.75">
      <c r="A873" s="25"/>
      <c r="AJ873" s="68"/>
    </row>
    <row r="874" spans="1:36" ht="15.75">
      <c r="A874" s="25"/>
      <c r="AJ874" s="68"/>
    </row>
    <row r="875" spans="1:36" ht="15.75">
      <c r="A875" s="25"/>
      <c r="AJ875" s="68"/>
    </row>
    <row r="876" spans="1:36" ht="15.75">
      <c r="A876" s="25"/>
      <c r="AJ876" s="68"/>
    </row>
    <row r="877" spans="1:36" ht="15.75">
      <c r="A877" s="25"/>
      <c r="AJ877" s="68"/>
    </row>
    <row r="878" spans="1:36" ht="15.75">
      <c r="A878" s="25"/>
      <c r="AJ878" s="68"/>
    </row>
    <row r="879" spans="1:36" ht="15.75">
      <c r="A879" s="25"/>
      <c r="AJ879" s="68"/>
    </row>
    <row r="880" spans="1:36" ht="15.75">
      <c r="A880" s="25"/>
      <c r="AJ880" s="68"/>
    </row>
    <row r="881" spans="1:36" ht="15.75">
      <c r="A881" s="25"/>
      <c r="AJ881" s="68"/>
    </row>
    <row r="882" spans="1:36" ht="15.75">
      <c r="A882" s="25"/>
      <c r="AJ882" s="68"/>
    </row>
    <row r="883" spans="1:36" ht="15.75">
      <c r="A883" s="25"/>
      <c r="AJ883" s="68"/>
    </row>
    <row r="884" spans="1:36" ht="15.75">
      <c r="A884" s="25"/>
      <c r="AJ884" s="68"/>
    </row>
    <row r="885" spans="1:36" ht="15.75">
      <c r="A885" s="25"/>
      <c r="AJ885" s="68"/>
    </row>
    <row r="886" spans="1:36" ht="15.75">
      <c r="A886" s="25"/>
      <c r="AJ886" s="68"/>
    </row>
    <row r="887" spans="1:36" ht="15.75">
      <c r="A887" s="25"/>
      <c r="AJ887" s="68"/>
    </row>
    <row r="888" spans="1:36" ht="15.75">
      <c r="A888" s="25"/>
      <c r="AJ888" s="68"/>
    </row>
    <row r="889" spans="1:36" ht="15.75">
      <c r="A889" s="25"/>
      <c r="AJ889" s="68"/>
    </row>
    <row r="890" spans="1:36" ht="15.75">
      <c r="A890" s="25"/>
      <c r="AJ890" s="68"/>
    </row>
    <row r="891" spans="1:36" ht="15.75">
      <c r="A891" s="25"/>
      <c r="AJ891" s="68"/>
    </row>
    <row r="892" spans="1:36" ht="15.75">
      <c r="A892" s="25"/>
      <c r="AJ892" s="68"/>
    </row>
    <row r="893" spans="1:36" ht="15.75">
      <c r="A893" s="25"/>
      <c r="AJ893" s="68"/>
    </row>
    <row r="894" spans="1:36" ht="15.75">
      <c r="A894" s="25"/>
      <c r="AJ894" s="68"/>
    </row>
    <row r="895" spans="1:36" ht="15.75">
      <c r="A895" s="25"/>
      <c r="AJ895" s="68"/>
    </row>
    <row r="896" spans="1:36" ht="15.75">
      <c r="A896" s="25"/>
      <c r="AJ896" s="68"/>
    </row>
    <row r="897" spans="1:36" ht="15.75">
      <c r="A897" s="25"/>
      <c r="AJ897" s="68"/>
    </row>
    <row r="898" spans="1:36" ht="15.75">
      <c r="A898" s="25"/>
      <c r="AJ898" s="68"/>
    </row>
    <row r="899" spans="1:36" ht="15.75">
      <c r="A899" s="25"/>
      <c r="AJ899" s="68"/>
    </row>
    <row r="900" spans="1:36" ht="15.75">
      <c r="A900" s="25"/>
      <c r="AJ900" s="68"/>
    </row>
    <row r="901" spans="1:36" ht="15.75">
      <c r="A901" s="25"/>
      <c r="AJ901" s="68"/>
    </row>
    <row r="902" spans="1:36" ht="15.75">
      <c r="A902" s="25"/>
      <c r="AJ902" s="68"/>
    </row>
    <row r="903" spans="1:36" ht="15.75">
      <c r="A903" s="25"/>
      <c r="AJ903" s="68"/>
    </row>
    <row r="904" spans="1:36" ht="15.75">
      <c r="A904" s="25"/>
      <c r="AJ904" s="68"/>
    </row>
    <row r="905" spans="1:36" ht="15.75">
      <c r="A905" s="25"/>
      <c r="AJ905" s="68"/>
    </row>
    <row r="906" spans="1:36" ht="15.75">
      <c r="A906" s="25"/>
      <c r="AJ906" s="68"/>
    </row>
    <row r="907" spans="1:36" ht="15.75">
      <c r="A907" s="25"/>
      <c r="AJ907" s="68"/>
    </row>
    <row r="908" spans="1:36" ht="15.75">
      <c r="A908" s="25"/>
      <c r="AJ908" s="68"/>
    </row>
    <row r="909" spans="1:36" ht="15.75">
      <c r="A909" s="25"/>
      <c r="AJ909" s="68"/>
    </row>
    <row r="910" spans="1:36" ht="15.75">
      <c r="A910" s="25"/>
      <c r="AJ910" s="68"/>
    </row>
    <row r="911" spans="1:36" ht="15.75">
      <c r="A911" s="25"/>
      <c r="AJ911" s="68"/>
    </row>
    <row r="912" spans="1:36" ht="15.75">
      <c r="A912" s="25"/>
      <c r="AJ912" s="68"/>
    </row>
    <row r="913" spans="1:36" ht="15.75">
      <c r="A913" s="25"/>
      <c r="AJ913" s="68"/>
    </row>
    <row r="914" spans="1:36" ht="15.75">
      <c r="A914" s="25"/>
      <c r="AJ914" s="68"/>
    </row>
    <row r="915" spans="1:36" ht="15.75">
      <c r="A915" s="25"/>
      <c r="AJ915" s="68"/>
    </row>
    <row r="916" spans="1:36" ht="15.75">
      <c r="A916" s="25"/>
      <c r="AJ916" s="68"/>
    </row>
    <row r="917" spans="1:36" ht="15.75">
      <c r="A917" s="25"/>
      <c r="AJ917" s="68"/>
    </row>
    <row r="918" spans="1:36" ht="15.75">
      <c r="A918" s="25"/>
      <c r="AJ918" s="68"/>
    </row>
    <row r="919" spans="1:36" ht="15.75">
      <c r="A919" s="25"/>
      <c r="AJ919" s="68"/>
    </row>
    <row r="920" spans="1:36" ht="15.75">
      <c r="A920" s="25"/>
      <c r="AJ920" s="68"/>
    </row>
    <row r="921" spans="1:36" ht="15.75">
      <c r="A921" s="25"/>
      <c r="AJ921" s="68"/>
    </row>
    <row r="922" spans="1:36" ht="15.75">
      <c r="A922" s="25"/>
      <c r="AJ922" s="68"/>
    </row>
    <row r="923" spans="1:36" ht="15.75">
      <c r="A923" s="25"/>
      <c r="AJ923" s="68"/>
    </row>
    <row r="924" spans="1:36" ht="15.75">
      <c r="A924" s="25"/>
      <c r="AJ924" s="68"/>
    </row>
    <row r="925" spans="1:36" ht="15.75">
      <c r="A925" s="25"/>
      <c r="AJ925" s="68"/>
    </row>
    <row r="926" spans="1:36" ht="15.75">
      <c r="A926" s="25"/>
      <c r="AJ926" s="68"/>
    </row>
    <row r="927" spans="1:36" ht="15.75">
      <c r="A927" s="25"/>
      <c r="AJ927" s="68"/>
    </row>
    <row r="928" spans="1:36" ht="15.75">
      <c r="A928" s="25"/>
      <c r="AJ928" s="68"/>
    </row>
    <row r="929" spans="1:36" ht="15.75">
      <c r="A929" s="25"/>
      <c r="AJ929" s="68"/>
    </row>
    <row r="930" spans="1:36" ht="15.75">
      <c r="A930" s="25"/>
      <c r="AJ930" s="68"/>
    </row>
    <row r="931" spans="1:36" ht="15.75">
      <c r="A931" s="25"/>
      <c r="AJ931" s="68"/>
    </row>
    <row r="932" spans="1:36" ht="15.75">
      <c r="A932" s="25"/>
      <c r="AJ932" s="68"/>
    </row>
    <row r="933" spans="1:36" ht="15.75">
      <c r="A933" s="25"/>
      <c r="AJ933" s="68"/>
    </row>
    <row r="934" spans="1:36" ht="15.75">
      <c r="A934" s="25"/>
      <c r="AJ934" s="68"/>
    </row>
    <row r="935" spans="1:36" ht="15.75">
      <c r="A935" s="25"/>
      <c r="AJ935" s="68"/>
    </row>
    <row r="936" spans="1:36" ht="15.75">
      <c r="A936" s="25"/>
      <c r="AJ936" s="68"/>
    </row>
    <row r="937" spans="1:36" ht="15.75">
      <c r="A937" s="25"/>
      <c r="AJ937" s="68"/>
    </row>
    <row r="938" spans="1:36" ht="15.75">
      <c r="A938" s="25"/>
      <c r="AJ938" s="68"/>
    </row>
    <row r="939" spans="1:36" ht="15.75">
      <c r="A939" s="25"/>
      <c r="AJ939" s="68"/>
    </row>
    <row r="940" spans="1:36" ht="15.75">
      <c r="A940" s="25"/>
      <c r="AJ940" s="68"/>
    </row>
    <row r="941" spans="1:36" ht="15.75">
      <c r="A941" s="25"/>
      <c r="AJ941" s="68"/>
    </row>
    <row r="942" spans="1:36" ht="15.75">
      <c r="A942" s="25"/>
      <c r="AJ942" s="68"/>
    </row>
    <row r="943" spans="1:36" ht="15.75">
      <c r="A943" s="25"/>
      <c r="AJ943" s="68"/>
    </row>
    <row r="944" spans="1:36" ht="15.75">
      <c r="A944" s="25"/>
      <c r="AJ944" s="68"/>
    </row>
    <row r="945" spans="1:36" ht="15.75">
      <c r="A945" s="25"/>
      <c r="AJ945" s="68"/>
    </row>
    <row r="946" spans="1:36" ht="15.75">
      <c r="A946" s="25"/>
      <c r="AJ946" s="68"/>
    </row>
    <row r="947" spans="1:36" ht="15.75">
      <c r="A947" s="25"/>
      <c r="AJ947" s="68"/>
    </row>
    <row r="948" spans="1:36" ht="15.75">
      <c r="A948" s="25"/>
      <c r="AJ948" s="68"/>
    </row>
    <row r="949" spans="1:36" ht="15.75">
      <c r="A949" s="25"/>
      <c r="AJ949" s="68"/>
    </row>
    <row r="950" spans="1:36" ht="15.75">
      <c r="A950" s="25"/>
      <c r="AJ950" s="68"/>
    </row>
    <row r="951" spans="1:36" ht="15.75">
      <c r="A951" s="25"/>
      <c r="AJ951" s="68"/>
    </row>
    <row r="952" spans="1:36" ht="15.75">
      <c r="A952" s="25"/>
      <c r="AJ952" s="68"/>
    </row>
    <row r="953" spans="1:36" ht="15.75">
      <c r="A953" s="25"/>
      <c r="AJ953" s="68"/>
    </row>
    <row r="954" spans="1:36" ht="15.75">
      <c r="A954" s="25"/>
      <c r="AJ954" s="68"/>
    </row>
    <row r="955" spans="1:36" ht="15.75">
      <c r="A955" s="25"/>
      <c r="AJ955" s="68"/>
    </row>
    <row r="956" spans="1:36" ht="15.75">
      <c r="A956" s="25"/>
      <c r="AJ956" s="68"/>
    </row>
    <row r="957" spans="1:36" ht="15.75">
      <c r="A957" s="25"/>
      <c r="AJ957" s="68"/>
    </row>
    <row r="958" spans="1:36" ht="15.75">
      <c r="A958" s="25"/>
      <c r="AJ958" s="68"/>
    </row>
    <row r="959" spans="1:36" ht="15.75">
      <c r="A959" s="25"/>
      <c r="AJ959" s="68"/>
    </row>
    <row r="960" spans="1:36" ht="15.75">
      <c r="A960" s="25"/>
      <c r="AJ960" s="68"/>
    </row>
    <row r="961" spans="1:36" ht="15.75">
      <c r="A961" s="25"/>
      <c r="AJ961" s="68"/>
    </row>
    <row r="962" spans="1:36" ht="15.75">
      <c r="A962" s="25"/>
      <c r="AJ962" s="68"/>
    </row>
    <row r="963" spans="1:36" ht="15.75">
      <c r="A963" s="25"/>
      <c r="AJ963" s="68"/>
    </row>
    <row r="964" spans="1:36" ht="15.75">
      <c r="A964" s="25"/>
      <c r="AJ964" s="68"/>
    </row>
    <row r="965" spans="1:36" ht="15.75">
      <c r="A965" s="25"/>
      <c r="AJ965" s="68"/>
    </row>
    <row r="966" spans="1:36" ht="15.75">
      <c r="A966" s="25"/>
      <c r="AJ966" s="68"/>
    </row>
    <row r="967" spans="1:36" ht="15.75">
      <c r="A967" s="25"/>
      <c r="AJ967" s="68"/>
    </row>
    <row r="968" spans="1:36" ht="15.75">
      <c r="A968" s="25"/>
      <c r="AJ968" s="68"/>
    </row>
    <row r="969" spans="1:36" ht="15.75">
      <c r="A969" s="25"/>
      <c r="AJ969" s="68"/>
    </row>
    <row r="970" spans="1:36" ht="15.75">
      <c r="A970" s="25"/>
      <c r="AJ970" s="68"/>
    </row>
    <row r="971" spans="1:36" ht="15.75">
      <c r="A971" s="25"/>
      <c r="AJ971" s="68"/>
    </row>
    <row r="972" spans="1:36" ht="15.75">
      <c r="A972" s="25"/>
      <c r="AJ972" s="68"/>
    </row>
    <row r="973" spans="1:36" ht="15.75">
      <c r="A973" s="25"/>
      <c r="AJ973" s="68"/>
    </row>
    <row r="974" spans="1:36" ht="15.75">
      <c r="A974" s="25"/>
      <c r="AJ974" s="68"/>
    </row>
    <row r="975" spans="1:36" ht="15.75">
      <c r="A975" s="25"/>
      <c r="AJ975" s="68"/>
    </row>
    <row r="976" spans="1:36" ht="15.75">
      <c r="A976" s="25"/>
      <c r="AJ976" s="68"/>
    </row>
    <row r="977" spans="1:36" ht="15.75">
      <c r="A977" s="25"/>
      <c r="AJ977" s="68"/>
    </row>
    <row r="978" spans="1:36" ht="15.75">
      <c r="A978" s="25"/>
      <c r="AJ978" s="68"/>
    </row>
    <row r="979" spans="1:36" ht="15.75">
      <c r="A979" s="25"/>
      <c r="AJ979" s="68"/>
    </row>
    <row r="980" spans="1:36" ht="15.75">
      <c r="A980" s="25"/>
      <c r="AJ980" s="68"/>
    </row>
    <row r="981" spans="1:36" ht="15.75">
      <c r="A981" s="25"/>
      <c r="AJ981" s="68"/>
    </row>
    <row r="982" spans="1:36" ht="15.75">
      <c r="A982" s="25"/>
      <c r="AJ982" s="68"/>
    </row>
    <row r="983" spans="1:36" ht="15.75">
      <c r="A983" s="25"/>
      <c r="AJ983" s="68"/>
    </row>
    <row r="984" spans="1:36" ht="15.75">
      <c r="A984" s="25"/>
      <c r="AJ984" s="68"/>
    </row>
    <row r="985" spans="1:36" ht="15.75">
      <c r="A985" s="25"/>
      <c r="AJ985" s="68"/>
    </row>
    <row r="986" spans="1:36" ht="15.75">
      <c r="A986" s="25"/>
      <c r="AJ986" s="68"/>
    </row>
    <row r="987" spans="1:36" ht="15.75">
      <c r="A987" s="25"/>
      <c r="AJ987" s="68"/>
    </row>
    <row r="988" spans="1:36" ht="15.75">
      <c r="A988" s="25"/>
      <c r="AJ988" s="68"/>
    </row>
    <row r="989" spans="1:36" ht="15.75">
      <c r="A989" s="25"/>
      <c r="AJ989" s="68"/>
    </row>
    <row r="990" spans="1:36" ht="15.75">
      <c r="A990" s="25"/>
      <c r="AJ990" s="68"/>
    </row>
    <row r="991" spans="1:36" ht="15.75">
      <c r="A991" s="25"/>
      <c r="AJ991" s="68"/>
    </row>
    <row r="992" spans="1:36" ht="15.75">
      <c r="A992" s="25"/>
      <c r="AJ992" s="68"/>
    </row>
    <row r="993" spans="1:36" ht="15.75">
      <c r="A993" s="25"/>
      <c r="AJ993" s="68"/>
    </row>
    <row r="994" spans="1:36" ht="15.75">
      <c r="A994" s="25"/>
      <c r="AJ994" s="68"/>
    </row>
    <row r="995" spans="1:36" ht="15.75">
      <c r="A995" s="25"/>
      <c r="AJ995" s="68"/>
    </row>
    <row r="996" spans="1:36" ht="15.75">
      <c r="A996" s="25"/>
      <c r="AJ996" s="68"/>
    </row>
    <row r="997" spans="1:36" ht="15.75">
      <c r="A997" s="25"/>
      <c r="AJ997" s="68"/>
    </row>
    <row r="998" spans="1:36" ht="15.75">
      <c r="A998" s="25"/>
      <c r="AJ998" s="68"/>
    </row>
    <row r="999" spans="1:36" ht="15.75">
      <c r="A999" s="25"/>
      <c r="AJ999" s="68"/>
    </row>
    <row r="1000" spans="1:36" ht="15.75">
      <c r="A1000" s="25"/>
      <c r="AJ1000" s="68"/>
    </row>
    <row r="1001" spans="1:36" ht="15.75">
      <c r="A1001" s="25"/>
      <c r="AJ1001" s="68"/>
    </row>
    <row r="1002" spans="1:36" ht="15.75">
      <c r="A1002" s="25"/>
      <c r="AJ1002" s="68"/>
    </row>
    <row r="1003" spans="1:36" ht="15.75">
      <c r="A1003" s="25"/>
      <c r="AJ1003" s="68"/>
    </row>
    <row r="1004" spans="1:36" ht="15.75">
      <c r="A1004" s="25"/>
      <c r="AJ1004" s="68"/>
    </row>
    <row r="1005" spans="1:36" ht="15.75">
      <c r="A1005" s="25"/>
      <c r="AJ1005" s="68"/>
    </row>
    <row r="1006" spans="1:36" ht="15.75">
      <c r="A1006" s="25"/>
      <c r="AJ1006" s="68"/>
    </row>
    <row r="1007" spans="1:36" ht="15.75">
      <c r="A1007" s="25"/>
      <c r="AJ1007" s="68"/>
    </row>
    <row r="1008" spans="1:36" ht="15.75">
      <c r="A1008" s="25"/>
      <c r="AJ1008" s="68"/>
    </row>
    <row r="1009" spans="1:36" ht="15.75">
      <c r="A1009" s="25"/>
      <c r="AJ1009" s="68"/>
    </row>
    <row r="1010" spans="1:36" ht="15.75">
      <c r="A1010" s="25"/>
      <c r="AJ1010" s="68"/>
    </row>
    <row r="1011" spans="1:36" ht="15.75">
      <c r="A1011" s="25"/>
      <c r="AJ1011" s="68"/>
    </row>
    <row r="1012" spans="1:36" ht="15.75">
      <c r="A1012" s="25"/>
      <c r="AJ1012" s="68"/>
    </row>
    <row r="1013" spans="1:36" ht="15.75">
      <c r="A1013" s="25"/>
      <c r="AJ1013" s="68"/>
    </row>
    <row r="1014" spans="1:36" ht="15.75">
      <c r="A1014" s="25"/>
      <c r="AJ1014" s="68"/>
    </row>
    <row r="1015" spans="1:36" ht="15.75">
      <c r="A1015" s="25"/>
      <c r="AJ1015" s="68"/>
    </row>
    <row r="1016" spans="1:36" ht="15.75">
      <c r="A1016" s="25"/>
      <c r="AJ1016" s="68"/>
    </row>
    <row r="1017" spans="1:36" ht="15.75">
      <c r="A1017" s="25"/>
      <c r="AJ1017" s="68"/>
    </row>
    <row r="1018" spans="1:36" ht="15.75">
      <c r="A1018" s="25"/>
      <c r="AJ1018" s="68"/>
    </row>
    <row r="1019" spans="1:36" ht="15.75">
      <c r="A1019" s="25"/>
      <c r="AJ1019" s="68"/>
    </row>
    <row r="1020" spans="1:36" ht="15.75">
      <c r="A1020" s="25"/>
      <c r="AJ1020" s="68"/>
    </row>
    <row r="1021" spans="1:36" ht="15.75">
      <c r="A1021" s="25"/>
      <c r="AJ1021" s="68"/>
    </row>
    <row r="1022" spans="1:36" ht="15.75">
      <c r="A1022" s="25"/>
      <c r="AJ1022" s="68"/>
    </row>
    <row r="1023" spans="1:36" ht="15.75">
      <c r="A1023" s="25"/>
      <c r="AJ1023" s="68"/>
    </row>
    <row r="1024" spans="1:36" ht="15.75">
      <c r="A1024" s="25"/>
      <c r="AJ1024" s="68"/>
    </row>
    <row r="1025" spans="1:36" ht="15.75">
      <c r="A1025" s="25"/>
      <c r="AJ1025" s="68"/>
    </row>
    <row r="1026" spans="1:36" ht="15.75">
      <c r="A1026" s="25"/>
      <c r="AJ1026" s="68"/>
    </row>
    <row r="1027" spans="1:36" ht="15.75">
      <c r="A1027" s="25"/>
      <c r="AJ1027" s="68"/>
    </row>
    <row r="1028" spans="1:36" ht="15.75">
      <c r="A1028" s="25"/>
      <c r="AJ1028" s="68"/>
    </row>
    <row r="1029" spans="1:36" ht="15.75">
      <c r="A1029" s="25"/>
      <c r="AJ1029" s="68"/>
    </row>
    <row r="1030" spans="1:36" ht="15.75">
      <c r="A1030" s="25"/>
      <c r="AJ1030" s="68"/>
    </row>
    <row r="1031" spans="1:36" ht="15.75">
      <c r="A1031" s="25"/>
      <c r="AJ1031" s="68"/>
    </row>
    <row r="1032" spans="1:36" ht="15.75">
      <c r="A1032" s="25"/>
      <c r="AJ1032" s="68"/>
    </row>
    <row r="1033" spans="1:36" ht="15.75">
      <c r="A1033" s="25"/>
      <c r="AJ1033" s="68"/>
    </row>
    <row r="1034" spans="1:36" ht="15.75">
      <c r="A1034" s="25"/>
      <c r="AJ1034" s="68"/>
    </row>
    <row r="1035" spans="1:36" ht="15.75">
      <c r="A1035" s="25"/>
      <c r="AJ1035" s="68"/>
    </row>
    <row r="1036" spans="1:36" ht="15.75">
      <c r="A1036" s="25"/>
      <c r="AJ1036" s="68"/>
    </row>
    <row r="1037" spans="1:36" ht="15.75">
      <c r="A1037" s="25"/>
      <c r="AJ1037" s="68"/>
    </row>
    <row r="1038" spans="1:36" ht="15.75">
      <c r="A1038" s="25"/>
      <c r="AJ1038" s="68"/>
    </row>
    <row r="1039" spans="1:36" ht="15.75">
      <c r="A1039" s="25"/>
      <c r="AJ1039" s="68"/>
    </row>
    <row r="1040" spans="1:36" ht="15.75">
      <c r="A1040" s="25"/>
      <c r="AJ1040" s="68"/>
    </row>
    <row r="1041" spans="1:36" ht="15.75">
      <c r="A1041" s="25"/>
      <c r="AJ1041" s="68"/>
    </row>
    <row r="1042" spans="1:36" ht="15.75">
      <c r="A1042" s="25"/>
      <c r="AJ1042" s="68"/>
    </row>
    <row r="1043" spans="1:36" ht="15.75">
      <c r="A1043" s="25"/>
      <c r="AJ1043" s="68"/>
    </row>
    <row r="1044" spans="1:36" ht="15.75">
      <c r="A1044" s="25"/>
      <c r="AJ1044" s="68"/>
    </row>
    <row r="1045" spans="1:36" ht="15.75">
      <c r="A1045" s="25"/>
      <c r="AJ1045" s="68"/>
    </row>
    <row r="1046" spans="1:36" ht="15.75">
      <c r="A1046" s="25"/>
      <c r="AJ1046" s="68"/>
    </row>
    <row r="1047" spans="1:36" ht="15.75">
      <c r="A1047" s="25"/>
      <c r="AJ1047" s="68"/>
    </row>
    <row r="1048" spans="1:36" ht="15.75">
      <c r="A1048" s="25"/>
      <c r="AJ1048" s="68"/>
    </row>
    <row r="1049" spans="1:36" ht="15.75">
      <c r="A1049" s="25"/>
      <c r="AJ1049" s="68"/>
    </row>
    <row r="1050" spans="1:36" ht="15.75">
      <c r="A1050" s="25"/>
      <c r="AJ1050" s="68"/>
    </row>
    <row r="1051" spans="1:36" ht="15.75">
      <c r="A1051" s="25"/>
      <c r="AJ1051" s="68"/>
    </row>
    <row r="1052" spans="1:36" ht="15.75">
      <c r="A1052" s="25"/>
      <c r="AJ1052" s="68"/>
    </row>
    <row r="1053" spans="1:36" ht="15.75">
      <c r="A1053" s="25"/>
      <c r="AJ1053" s="68"/>
    </row>
  </sheetData>
  <mergeCells count="11">
    <mergeCell ref="AF6:AF7"/>
    <mergeCell ref="AE6:AE7"/>
    <mergeCell ref="AJ6:AJ7"/>
    <mergeCell ref="D6:K6"/>
    <mergeCell ref="C6:C7"/>
    <mergeCell ref="L6:S6"/>
    <mergeCell ref="B6:B7"/>
    <mergeCell ref="A6:A7"/>
    <mergeCell ref="T6:AA6"/>
    <mergeCell ref="AC6:AC7"/>
    <mergeCell ref="AD6:AD7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1089"/>
  <sheetViews>
    <sheetView workbookViewId="0">
      <pane xSplit="2" ySplit="8" topLeftCell="C166" activePane="bottomRight" state="frozen"/>
      <selection pane="topRight" activeCell="C1" sqref="C1"/>
      <selection pane="bottomLeft" activeCell="A9" sqref="A9"/>
      <selection pane="bottomRight" activeCell="C170" sqref="C170"/>
    </sheetView>
  </sheetViews>
  <sheetFormatPr defaultColWidth="11.25" defaultRowHeight="15" customHeight="1"/>
  <cols>
    <col min="1" max="1" width="4.125" customWidth="1"/>
    <col min="2" max="2" width="26.5" customWidth="1"/>
    <col min="3" max="3" width="24.625" customWidth="1"/>
    <col min="4" max="4" width="6.5" customWidth="1"/>
    <col min="5" max="5" width="12.375" customWidth="1"/>
    <col min="6" max="6" width="6.375" customWidth="1"/>
    <col min="7" max="9" width="6.75" customWidth="1"/>
    <col min="10" max="10" width="7.375" customWidth="1"/>
    <col min="11" max="11" width="10.875" customWidth="1"/>
    <col min="12" max="12" width="5.25" customWidth="1"/>
    <col min="13" max="13" width="5.625" customWidth="1"/>
    <col min="14" max="14" width="5" customWidth="1"/>
    <col min="15" max="15" width="6.75" customWidth="1"/>
    <col min="16" max="16" width="5" customWidth="1"/>
    <col min="17" max="17" width="5.125" customWidth="1"/>
    <col min="18" max="18" width="6.5" customWidth="1"/>
    <col min="19" max="19" width="5" customWidth="1"/>
    <col min="20" max="20" width="6" customWidth="1"/>
    <col min="21" max="21" width="7.125" customWidth="1"/>
    <col min="22" max="22" width="6.375" customWidth="1"/>
    <col min="23" max="23" width="6.25" customWidth="1"/>
    <col min="24" max="24" width="5" customWidth="1"/>
    <col min="25" max="25" width="5.125" customWidth="1"/>
    <col min="26" max="26" width="6.5" customWidth="1"/>
    <col min="27" max="27" width="6.25" customWidth="1"/>
    <col min="28" max="28" width="6.375" customWidth="1"/>
    <col min="29" max="29" width="6.5" customWidth="1"/>
    <col min="30" max="30" width="6.375" customWidth="1"/>
    <col min="31" max="32" width="5.75" customWidth="1"/>
    <col min="33" max="33" width="6.125" customWidth="1"/>
    <col min="34" max="35" width="6" customWidth="1"/>
    <col min="36" max="45" width="11.25" customWidth="1"/>
  </cols>
  <sheetData>
    <row r="1" spans="1:35" ht="15.75" customHeight="1">
      <c r="A1" s="3" t="s">
        <v>118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35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5" ht="15.75" customHeight="1">
      <c r="A3" s="3"/>
      <c r="B3" s="3"/>
      <c r="C3" s="3"/>
      <c r="D3" s="3"/>
      <c r="E3" s="3"/>
      <c r="F3" s="3"/>
      <c r="G3" s="3"/>
      <c r="H3" s="3"/>
      <c r="I3" s="3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35" ht="15.75" customHeight="1">
      <c r="A4" s="1"/>
      <c r="B4" s="3"/>
      <c r="C4" s="3"/>
      <c r="D4" s="3"/>
      <c r="E4" s="3"/>
      <c r="F4" s="3"/>
      <c r="G4" s="3"/>
      <c r="H4" s="3"/>
      <c r="I4" s="3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35" ht="15.75" customHeight="1">
      <c r="A5" s="4"/>
      <c r="B5" s="5"/>
      <c r="C5" s="6"/>
      <c r="D5" s="6"/>
      <c r="E5" s="6"/>
      <c r="F5" s="6"/>
      <c r="G5" s="6"/>
      <c r="H5" s="6"/>
      <c r="I5" s="6"/>
      <c r="J5" s="6"/>
      <c r="K5" s="5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5.75" customHeight="1">
      <c r="A6" s="229" t="s">
        <v>4</v>
      </c>
      <c r="B6" s="227" t="s">
        <v>5</v>
      </c>
      <c r="C6" s="233" t="s">
        <v>6</v>
      </c>
      <c r="D6" s="233" t="s">
        <v>558</v>
      </c>
      <c r="E6" s="233" t="s">
        <v>8</v>
      </c>
      <c r="F6" s="233" t="s">
        <v>9</v>
      </c>
      <c r="G6" s="7" t="s">
        <v>10</v>
      </c>
      <c r="H6" s="8"/>
      <c r="I6" s="8"/>
      <c r="J6" s="233" t="s">
        <v>560</v>
      </c>
      <c r="K6" s="227" t="s">
        <v>559</v>
      </c>
      <c r="L6" s="230" t="s">
        <v>13</v>
      </c>
      <c r="M6" s="231"/>
      <c r="N6" s="231"/>
      <c r="O6" s="231"/>
      <c r="P6" s="231"/>
      <c r="Q6" s="231"/>
      <c r="R6" s="231"/>
      <c r="S6" s="232"/>
      <c r="T6" s="230" t="s">
        <v>14</v>
      </c>
      <c r="U6" s="231"/>
      <c r="V6" s="231"/>
      <c r="W6" s="231"/>
      <c r="X6" s="231"/>
      <c r="Y6" s="231"/>
      <c r="Z6" s="231"/>
      <c r="AA6" s="232"/>
      <c r="AB6" s="230" t="s">
        <v>15</v>
      </c>
      <c r="AC6" s="231"/>
      <c r="AD6" s="231"/>
      <c r="AE6" s="231"/>
      <c r="AF6" s="231"/>
      <c r="AG6" s="231"/>
      <c r="AH6" s="231"/>
      <c r="AI6" s="232"/>
    </row>
    <row r="7" spans="1:35" ht="30.75" customHeight="1">
      <c r="A7" s="228"/>
      <c r="B7" s="228"/>
      <c r="C7" s="228"/>
      <c r="D7" s="228"/>
      <c r="E7" s="228"/>
      <c r="F7" s="228"/>
      <c r="G7" s="9" t="s">
        <v>16</v>
      </c>
      <c r="H7" s="9" t="s">
        <v>17</v>
      </c>
      <c r="I7" s="9" t="s">
        <v>18</v>
      </c>
      <c r="J7" s="228"/>
      <c r="K7" s="228"/>
      <c r="L7" s="263" t="s">
        <v>564</v>
      </c>
      <c r="M7" s="263" t="s">
        <v>563</v>
      </c>
      <c r="N7" s="263" t="s">
        <v>561</v>
      </c>
      <c r="O7" s="263" t="s">
        <v>562</v>
      </c>
      <c r="P7" s="10" t="s">
        <v>23</v>
      </c>
      <c r="Q7" s="10" t="s">
        <v>24</v>
      </c>
      <c r="R7" s="10" t="s">
        <v>25</v>
      </c>
      <c r="S7" s="10" t="s">
        <v>26</v>
      </c>
      <c r="T7" s="263" t="s">
        <v>566</v>
      </c>
      <c r="U7" s="263" t="s">
        <v>563</v>
      </c>
      <c r="V7" s="263" t="s">
        <v>565</v>
      </c>
      <c r="W7" s="10" t="s">
        <v>22</v>
      </c>
      <c r="X7" s="10" t="s">
        <v>23</v>
      </c>
      <c r="Y7" s="10" t="s">
        <v>24</v>
      </c>
      <c r="Z7" s="10" t="s">
        <v>25</v>
      </c>
      <c r="AA7" s="10" t="s">
        <v>26</v>
      </c>
      <c r="AB7" s="263" t="s">
        <v>564</v>
      </c>
      <c r="AC7" s="263" t="s">
        <v>563</v>
      </c>
      <c r="AD7" s="263" t="s">
        <v>565</v>
      </c>
      <c r="AE7" s="263" t="s">
        <v>562</v>
      </c>
      <c r="AF7" s="10" t="s">
        <v>23</v>
      </c>
      <c r="AG7" s="10" t="s">
        <v>24</v>
      </c>
      <c r="AH7" s="263" t="s">
        <v>567</v>
      </c>
      <c r="AI7" s="10" t="s">
        <v>26</v>
      </c>
    </row>
    <row r="8" spans="1:35" ht="15.75" customHeight="1">
      <c r="A8" s="37"/>
      <c r="B8" s="264" t="s">
        <v>120</v>
      </c>
      <c r="C8" s="39"/>
      <c r="D8" s="40"/>
      <c r="E8" s="41">
        <f t="shared" ref="E8:I8" si="0">E9+E12+E24+E28+E36+E41+E45+E49+E52+E54+E60+E63+E71+E78+E83+E90+E95+E102+E108+E114+E121+E133+E140+E142+E145+E146+E147+E151+E152+E159+E162+E167+E175</f>
        <v>2307105.4</v>
      </c>
      <c r="F8" s="42">
        <f t="shared" si="0"/>
        <v>718</v>
      </c>
      <c r="G8" s="42">
        <f t="shared" si="0"/>
        <v>404</v>
      </c>
      <c r="H8" s="42">
        <f t="shared" si="0"/>
        <v>307</v>
      </c>
      <c r="I8" s="42">
        <f t="shared" si="0"/>
        <v>22</v>
      </c>
      <c r="J8" s="43"/>
      <c r="K8" s="40"/>
      <c r="L8" s="44">
        <f t="shared" ref="L8:M8" si="1">L9+L12+L24+L28+L36+L41+L45+L49+L52+L54+L60+L63+L71+L78+L83+L90+L95+L102+L108+L114+L121+L133+L140+L142+L145+L146+L147+L151+L152+L159+L162+L167+L175</f>
        <v>1</v>
      </c>
      <c r="M8" s="44">
        <f t="shared" si="1"/>
        <v>78</v>
      </c>
      <c r="N8" s="40"/>
      <c r="O8" s="44">
        <f>O9+O12+O24+O28+O36+O41+O45+O49+O52+O54+O60+O63+O71+O78+O83+O90+O95+O102+O108+O114+O121+O133+O140+O142+O145+O146+O147+O151+O152+O159+O162+O167+O175</f>
        <v>374</v>
      </c>
      <c r="P8" s="40"/>
      <c r="Q8" s="42">
        <f>Q9+Q12+Q24+Q28+Q36+Q41+Q45+Q49+Q52+Q54+Q60+Q63+Q71+Q78+Q83+Q90+Q95+Q102+Q108+Q114+Q121+Q133+Q140+Q142+Q145+Q146+Q147+Q151+Q152+Q159+Q162+Q167+Q175</f>
        <v>119</v>
      </c>
      <c r="R8" s="40"/>
      <c r="S8" s="40"/>
      <c r="T8" s="44">
        <f t="shared" ref="T8:U8" si="2">T9+T12+T24+T28+T36+T41+T45+T49+T52+T54+T60+T63+T71+T78+T83+T90+T95+T102+T108+T114+T121+T133+T140+T142+T145+T146+T147+T151+T152+T159+T162+T167+T175</f>
        <v>24</v>
      </c>
      <c r="U8" s="44">
        <f t="shared" si="2"/>
        <v>2269</v>
      </c>
      <c r="V8" s="40"/>
      <c r="W8" s="44">
        <f>W9+W12+W24+W28+W36+W41+W45+W49+W52+W54+W60+W63+W71+W78+W83+W90+W95+W102+W108+W114+W121+W133+W140+W142+W145+W146+W147+W151+W152+W159+W162+W167+W175</f>
        <v>8282</v>
      </c>
      <c r="X8" s="40"/>
      <c r="Y8" s="42">
        <f>Y9+Y12+Y24+Y28+Y36+Y41+Y45+Y49+Y52+Y54+Y60+Y63+Y71+Y78+Y83+Y90+Y95+Y102+Y108+Y114+Y121+Y133+Y140+Y142+Y145+Y146+Y147+Y151+Y152+Y159+Y162+Y167+Y175</f>
        <v>4002</v>
      </c>
      <c r="Z8" s="40"/>
      <c r="AA8" s="40"/>
      <c r="AB8" s="44">
        <f t="shared" ref="AB8:AE8" si="3">AB9+AB12+AB24+AB28+AB36+AB41+AB45+AB49+AB52+AB54+AB60+AB63+AB71+AB78+AB83+AB90+AB95+AB102+AB108+AB114+AB121+AB133+AB140+AB142+AB145+AB146+AB147+AB151+AB152+AB159+AB162+AB167+AB175</f>
        <v>2</v>
      </c>
      <c r="AC8" s="44">
        <f t="shared" si="3"/>
        <v>93</v>
      </c>
      <c r="AD8" s="44">
        <f t="shared" si="3"/>
        <v>0</v>
      </c>
      <c r="AE8" s="44">
        <f t="shared" si="3"/>
        <v>550</v>
      </c>
      <c r="AF8" s="40"/>
      <c r="AG8" s="42">
        <f>AG9+AG12+AG24+AG28+AG36+AG41+AG45+AG49+AG52+AG54+AG60+AG63+AG71+AG78+AG83+AG90+AG95+AG102+AG108+AG114+AG121+AG133+AG140+AG142+AG145+AG146+AG147+AG151+AG152+AG159+AG162+AG167+AG175</f>
        <v>244</v>
      </c>
      <c r="AH8" s="40"/>
      <c r="AI8" s="40"/>
    </row>
    <row r="9" spans="1:35" ht="15.75" customHeight="1">
      <c r="A9" s="11">
        <v>1</v>
      </c>
      <c r="B9" s="259" t="s">
        <v>27</v>
      </c>
      <c r="C9" s="13"/>
      <c r="D9" s="14"/>
      <c r="E9" s="15">
        <f t="shared" ref="E9:I9" si="4">E10+E11</f>
        <v>3818</v>
      </c>
      <c r="F9" s="15">
        <f t="shared" si="4"/>
        <v>20</v>
      </c>
      <c r="G9" s="15">
        <f t="shared" si="4"/>
        <v>6</v>
      </c>
      <c r="H9" s="15">
        <f t="shared" si="4"/>
        <v>14</v>
      </c>
      <c r="I9" s="14">
        <f t="shared" si="4"/>
        <v>0</v>
      </c>
      <c r="J9" s="16"/>
      <c r="K9" s="14"/>
      <c r="L9" s="14">
        <f t="shared" ref="L9:M9" si="5">L10+L11</f>
        <v>1</v>
      </c>
      <c r="M9" s="14">
        <f t="shared" si="5"/>
        <v>11</v>
      </c>
      <c r="N9" s="14"/>
      <c r="O9" s="14"/>
      <c r="P9" s="14"/>
      <c r="Q9" s="14"/>
      <c r="R9" s="14"/>
      <c r="S9" s="14"/>
      <c r="T9" s="14">
        <f t="shared" ref="T9:U9" si="6">T10+T11</f>
        <v>24</v>
      </c>
      <c r="U9" s="14">
        <f t="shared" si="6"/>
        <v>411</v>
      </c>
      <c r="V9" s="14"/>
      <c r="W9" s="14"/>
      <c r="X9" s="14"/>
      <c r="Y9" s="14"/>
      <c r="Z9" s="14"/>
      <c r="AA9" s="14"/>
      <c r="AB9" s="17">
        <v>2</v>
      </c>
      <c r="AC9" s="17">
        <v>20</v>
      </c>
      <c r="AD9" s="14"/>
      <c r="AE9" s="14"/>
      <c r="AF9" s="14"/>
      <c r="AG9" s="14"/>
      <c r="AH9" s="14"/>
      <c r="AI9" s="14"/>
    </row>
    <row r="10" spans="1:35" ht="15.75" customHeight="1">
      <c r="A10" s="11"/>
      <c r="B10" s="258" t="s">
        <v>28</v>
      </c>
      <c r="C10" s="258" t="s">
        <v>29</v>
      </c>
      <c r="D10" s="14"/>
      <c r="E10" s="17">
        <v>1347</v>
      </c>
      <c r="F10" s="17">
        <v>13</v>
      </c>
      <c r="G10" s="17">
        <v>6</v>
      </c>
      <c r="H10" s="17">
        <v>7</v>
      </c>
      <c r="I10" s="14"/>
      <c r="J10" s="19" t="s">
        <v>30</v>
      </c>
      <c r="K10" s="17">
        <v>1</v>
      </c>
      <c r="L10" s="17">
        <v>1</v>
      </c>
      <c r="M10" s="17">
        <v>4</v>
      </c>
      <c r="N10" s="14"/>
      <c r="O10" s="14"/>
      <c r="P10" s="14"/>
      <c r="Q10" s="14"/>
      <c r="R10" s="14"/>
      <c r="S10" s="14"/>
      <c r="T10" s="17">
        <v>24</v>
      </c>
      <c r="U10" s="17">
        <v>156</v>
      </c>
      <c r="V10" s="14"/>
      <c r="W10" s="14"/>
      <c r="X10" s="14"/>
      <c r="Y10" s="14"/>
      <c r="Z10" s="14"/>
      <c r="AA10" s="14"/>
      <c r="AB10" s="17">
        <v>2</v>
      </c>
      <c r="AC10" s="17">
        <v>8</v>
      </c>
      <c r="AD10" s="14"/>
      <c r="AE10" s="14"/>
      <c r="AF10" s="14"/>
      <c r="AG10" s="14"/>
      <c r="AH10" s="14"/>
      <c r="AI10" s="14"/>
    </row>
    <row r="11" spans="1:35" ht="15.75" customHeight="1">
      <c r="A11" s="11"/>
      <c r="B11" s="258" t="s">
        <v>31</v>
      </c>
      <c r="C11" s="258" t="s">
        <v>32</v>
      </c>
      <c r="D11" s="14"/>
      <c r="E11" s="17">
        <v>2471</v>
      </c>
      <c r="F11" s="17">
        <v>7</v>
      </c>
      <c r="G11" s="14"/>
      <c r="H11" s="17">
        <v>7</v>
      </c>
      <c r="I11" s="14"/>
      <c r="J11" s="19" t="s">
        <v>30</v>
      </c>
      <c r="K11" s="17">
        <v>1</v>
      </c>
      <c r="L11" s="14"/>
      <c r="M11" s="17">
        <v>7</v>
      </c>
      <c r="N11" s="14"/>
      <c r="O11" s="14"/>
      <c r="P11" s="14"/>
      <c r="Q11" s="14"/>
      <c r="R11" s="14"/>
      <c r="S11" s="14"/>
      <c r="T11" s="14"/>
      <c r="U11" s="17">
        <v>255</v>
      </c>
      <c r="V11" s="14"/>
      <c r="W11" s="14"/>
      <c r="X11" s="14"/>
      <c r="Y11" s="14"/>
      <c r="Z11" s="14"/>
      <c r="AA11" s="14"/>
      <c r="AB11" s="14"/>
      <c r="AC11" s="17">
        <v>12</v>
      </c>
      <c r="AD11" s="14"/>
      <c r="AE11" s="14"/>
      <c r="AF11" s="14"/>
      <c r="AG11" s="14"/>
      <c r="AH11" s="14"/>
      <c r="AI11" s="14"/>
    </row>
    <row r="12" spans="1:35" ht="15.75" customHeight="1">
      <c r="A12" s="20">
        <v>2</v>
      </c>
      <c r="B12" s="265" t="s">
        <v>33</v>
      </c>
      <c r="C12" s="258"/>
      <c r="D12" s="14"/>
      <c r="E12" s="15">
        <f t="shared" ref="E12:H12" si="7">SUM(E13:E23)</f>
        <v>1852</v>
      </c>
      <c r="F12" s="15">
        <f t="shared" si="7"/>
        <v>11</v>
      </c>
      <c r="G12" s="15">
        <f t="shared" si="7"/>
        <v>0</v>
      </c>
      <c r="H12" s="15">
        <f t="shared" si="7"/>
        <v>11</v>
      </c>
      <c r="I12" s="14"/>
      <c r="J12" s="16"/>
      <c r="K12" s="15"/>
      <c r="L12" s="14"/>
      <c r="M12" s="15">
        <f>SUM(M13:M23)</f>
        <v>11</v>
      </c>
      <c r="N12" s="14"/>
      <c r="O12" s="14"/>
      <c r="P12" s="14"/>
      <c r="Q12" s="14"/>
      <c r="R12" s="14"/>
      <c r="S12" s="14"/>
      <c r="T12" s="14"/>
      <c r="U12" s="15">
        <f>SUM(U13:U23)</f>
        <v>309</v>
      </c>
      <c r="V12" s="14"/>
      <c r="W12" s="14"/>
      <c r="X12" s="14"/>
      <c r="Y12" s="14"/>
      <c r="Z12" s="14"/>
      <c r="AA12" s="14"/>
      <c r="AB12" s="14"/>
      <c r="AC12" s="15">
        <f>SUM(AC13:AC23)</f>
        <v>12</v>
      </c>
      <c r="AD12" s="14"/>
      <c r="AE12" s="14"/>
      <c r="AF12" s="14"/>
      <c r="AG12" s="14"/>
      <c r="AH12" s="14"/>
      <c r="AI12" s="14"/>
    </row>
    <row r="13" spans="1:35" ht="15.75" customHeight="1">
      <c r="A13" s="11"/>
      <c r="B13" s="266" t="s">
        <v>34</v>
      </c>
      <c r="C13" s="258" t="s">
        <v>35</v>
      </c>
      <c r="D13" s="14"/>
      <c r="E13" s="17">
        <v>420</v>
      </c>
      <c r="F13" s="17">
        <v>1</v>
      </c>
      <c r="G13" s="14"/>
      <c r="H13" s="17">
        <v>1</v>
      </c>
      <c r="I13" s="14"/>
      <c r="J13" s="19" t="s">
        <v>30</v>
      </c>
      <c r="K13" s="17">
        <v>0</v>
      </c>
      <c r="L13" s="14"/>
      <c r="M13" s="17">
        <v>1</v>
      </c>
      <c r="N13" s="14"/>
      <c r="O13" s="14"/>
      <c r="P13" s="14"/>
      <c r="Q13" s="14"/>
      <c r="R13" s="14"/>
      <c r="S13" s="14"/>
      <c r="T13" s="14"/>
      <c r="U13" s="17">
        <v>36</v>
      </c>
      <c r="V13" s="14"/>
      <c r="W13" s="14"/>
      <c r="X13" s="14"/>
      <c r="Y13" s="14"/>
      <c r="Z13" s="14"/>
      <c r="AA13" s="14"/>
      <c r="AB13" s="14"/>
      <c r="AC13" s="17">
        <v>1</v>
      </c>
      <c r="AD13" s="14"/>
      <c r="AE13" s="14"/>
      <c r="AF13" s="14"/>
      <c r="AG13" s="14"/>
      <c r="AH13" s="14"/>
      <c r="AI13" s="14"/>
    </row>
    <row r="14" spans="1:35" ht="15.75" customHeight="1">
      <c r="A14" s="11"/>
      <c r="B14" s="258" t="s">
        <v>36</v>
      </c>
      <c r="C14" s="258" t="s">
        <v>37</v>
      </c>
      <c r="D14" s="14"/>
      <c r="E14" s="17">
        <v>180</v>
      </c>
      <c r="F14" s="17">
        <v>1</v>
      </c>
      <c r="G14" s="14"/>
      <c r="H14" s="17">
        <v>1</v>
      </c>
      <c r="I14" s="14"/>
      <c r="J14" s="19" t="s">
        <v>30</v>
      </c>
      <c r="K14" s="17">
        <v>3</v>
      </c>
      <c r="L14" s="14"/>
      <c r="M14" s="17">
        <v>1</v>
      </c>
      <c r="N14" s="14"/>
      <c r="O14" s="14"/>
      <c r="P14" s="14"/>
      <c r="Q14" s="14"/>
      <c r="R14" s="14"/>
      <c r="S14" s="14"/>
      <c r="T14" s="14"/>
      <c r="U14" s="17">
        <v>21</v>
      </c>
      <c r="V14" s="14"/>
      <c r="W14" s="14"/>
      <c r="X14" s="14"/>
      <c r="Y14" s="14"/>
      <c r="Z14" s="14"/>
      <c r="AA14" s="14"/>
      <c r="AB14" s="14"/>
      <c r="AC14" s="17">
        <v>1</v>
      </c>
      <c r="AD14" s="14"/>
      <c r="AE14" s="14"/>
      <c r="AF14" s="14"/>
      <c r="AG14" s="14"/>
      <c r="AH14" s="14"/>
      <c r="AI14" s="14"/>
    </row>
    <row r="15" spans="1:35" ht="15.75" customHeight="1">
      <c r="A15" s="11"/>
      <c r="B15" s="258" t="s">
        <v>38</v>
      </c>
      <c r="C15" s="258" t="s">
        <v>37</v>
      </c>
      <c r="D15" s="14"/>
      <c r="E15" s="17">
        <v>240</v>
      </c>
      <c r="F15" s="17">
        <v>1</v>
      </c>
      <c r="G15" s="14"/>
      <c r="H15" s="17">
        <v>1</v>
      </c>
      <c r="I15" s="14"/>
      <c r="J15" s="19" t="s">
        <v>30</v>
      </c>
      <c r="K15" s="17">
        <v>6</v>
      </c>
      <c r="L15" s="14"/>
      <c r="M15" s="17">
        <v>1</v>
      </c>
      <c r="N15" s="14"/>
      <c r="O15" s="14"/>
      <c r="P15" s="14"/>
      <c r="Q15" s="14"/>
      <c r="R15" s="14"/>
      <c r="S15" s="14"/>
      <c r="T15" s="14"/>
      <c r="U15" s="17">
        <v>23</v>
      </c>
      <c r="V15" s="14"/>
      <c r="W15" s="14"/>
      <c r="X15" s="14"/>
      <c r="Y15" s="14"/>
      <c r="Z15" s="14"/>
      <c r="AA15" s="14"/>
      <c r="AB15" s="14"/>
      <c r="AC15" s="17">
        <v>1</v>
      </c>
      <c r="AD15" s="14"/>
      <c r="AE15" s="14"/>
      <c r="AF15" s="14"/>
      <c r="AG15" s="14"/>
      <c r="AH15" s="14"/>
      <c r="AI15" s="14"/>
    </row>
    <row r="16" spans="1:35" ht="15.75" customHeight="1">
      <c r="A16" s="11"/>
      <c r="B16" s="258" t="s">
        <v>39</v>
      </c>
      <c r="C16" s="258" t="s">
        <v>35</v>
      </c>
      <c r="D16" s="14"/>
      <c r="E16" s="17">
        <v>64</v>
      </c>
      <c r="F16" s="17">
        <v>1</v>
      </c>
      <c r="G16" s="14"/>
      <c r="H16" s="17">
        <v>1</v>
      </c>
      <c r="I16" s="14"/>
      <c r="J16" s="16"/>
      <c r="K16" s="17">
        <v>2</v>
      </c>
      <c r="L16" s="14"/>
      <c r="M16" s="17">
        <v>1</v>
      </c>
      <c r="N16" s="14"/>
      <c r="O16" s="14"/>
      <c r="P16" s="14"/>
      <c r="Q16" s="14"/>
      <c r="R16" s="14"/>
      <c r="S16" s="14"/>
      <c r="T16" s="14"/>
      <c r="U16" s="17">
        <v>21</v>
      </c>
      <c r="V16" s="14"/>
      <c r="W16" s="14"/>
      <c r="X16" s="14"/>
      <c r="Y16" s="14"/>
      <c r="Z16" s="14"/>
      <c r="AA16" s="14"/>
      <c r="AB16" s="14"/>
      <c r="AC16" s="17">
        <v>1</v>
      </c>
      <c r="AD16" s="14"/>
      <c r="AE16" s="14"/>
      <c r="AF16" s="14"/>
      <c r="AG16" s="14"/>
      <c r="AH16" s="14"/>
      <c r="AI16" s="14"/>
    </row>
    <row r="17" spans="1:35" ht="15.75" customHeight="1">
      <c r="A17" s="11"/>
      <c r="B17" s="258" t="s">
        <v>40</v>
      </c>
      <c r="C17" s="258" t="s">
        <v>41</v>
      </c>
      <c r="D17" s="14"/>
      <c r="E17" s="17">
        <v>64</v>
      </c>
      <c r="F17" s="17">
        <v>1</v>
      </c>
      <c r="G17" s="14"/>
      <c r="H17" s="17">
        <v>1</v>
      </c>
      <c r="I17" s="14"/>
      <c r="J17" s="16"/>
      <c r="K17" s="17">
        <v>5</v>
      </c>
      <c r="L17" s="14"/>
      <c r="M17" s="17">
        <v>1</v>
      </c>
      <c r="N17" s="14"/>
      <c r="O17" s="14"/>
      <c r="P17" s="14"/>
      <c r="Q17" s="14"/>
      <c r="R17" s="14"/>
      <c r="S17" s="14"/>
      <c r="T17" s="14"/>
      <c r="U17" s="17">
        <v>42</v>
      </c>
      <c r="V17" s="14"/>
      <c r="W17" s="14"/>
      <c r="X17" s="14"/>
      <c r="Y17" s="14"/>
      <c r="Z17" s="14"/>
      <c r="AA17" s="14"/>
      <c r="AB17" s="14"/>
      <c r="AC17" s="17">
        <v>2</v>
      </c>
      <c r="AD17" s="14"/>
      <c r="AE17" s="14"/>
      <c r="AF17" s="14"/>
      <c r="AG17" s="14"/>
      <c r="AH17" s="14"/>
      <c r="AI17" s="14"/>
    </row>
    <row r="18" spans="1:35" ht="15.75" customHeight="1">
      <c r="A18" s="11"/>
      <c r="B18" s="258" t="s">
        <v>42</v>
      </c>
      <c r="C18" s="258" t="s">
        <v>41</v>
      </c>
      <c r="D18" s="14"/>
      <c r="E18" s="17">
        <v>240</v>
      </c>
      <c r="F18" s="17">
        <v>1</v>
      </c>
      <c r="G18" s="14"/>
      <c r="H18" s="17">
        <v>1</v>
      </c>
      <c r="I18" s="14"/>
      <c r="J18" s="19" t="s">
        <v>30</v>
      </c>
      <c r="K18" s="17">
        <v>8</v>
      </c>
      <c r="L18" s="14"/>
      <c r="M18" s="17">
        <v>1</v>
      </c>
      <c r="N18" s="14"/>
      <c r="O18" s="14"/>
      <c r="P18" s="14"/>
      <c r="Q18" s="14"/>
      <c r="R18" s="14"/>
      <c r="S18" s="14"/>
      <c r="T18" s="14"/>
      <c r="U18" s="17">
        <v>33</v>
      </c>
      <c r="V18" s="14"/>
      <c r="W18" s="14"/>
      <c r="X18" s="14"/>
      <c r="Y18" s="14"/>
      <c r="Z18" s="14"/>
      <c r="AA18" s="14"/>
      <c r="AB18" s="14"/>
      <c r="AC18" s="17">
        <v>1</v>
      </c>
      <c r="AD18" s="14"/>
      <c r="AE18" s="14"/>
      <c r="AF18" s="14"/>
      <c r="AG18" s="14"/>
      <c r="AH18" s="14"/>
      <c r="AI18" s="14"/>
    </row>
    <row r="19" spans="1:35" ht="15.75" customHeight="1">
      <c r="A19" s="11"/>
      <c r="B19" s="258" t="s">
        <v>43</v>
      </c>
      <c r="C19" s="258" t="s">
        <v>44</v>
      </c>
      <c r="D19" s="14"/>
      <c r="E19" s="17">
        <v>64</v>
      </c>
      <c r="F19" s="17">
        <v>1</v>
      </c>
      <c r="G19" s="14"/>
      <c r="H19" s="17">
        <v>1</v>
      </c>
      <c r="I19" s="14"/>
      <c r="J19" s="16"/>
      <c r="K19" s="17">
        <v>7</v>
      </c>
      <c r="L19" s="14"/>
      <c r="M19" s="17">
        <v>1</v>
      </c>
      <c r="N19" s="14"/>
      <c r="O19" s="14"/>
      <c r="P19" s="14"/>
      <c r="Q19" s="14"/>
      <c r="R19" s="14"/>
      <c r="S19" s="14"/>
      <c r="T19" s="14"/>
      <c r="U19" s="17">
        <v>22</v>
      </c>
      <c r="V19" s="14"/>
      <c r="W19" s="14"/>
      <c r="X19" s="14"/>
      <c r="Y19" s="14"/>
      <c r="Z19" s="14"/>
      <c r="AA19" s="14"/>
      <c r="AB19" s="14"/>
      <c r="AC19" s="17">
        <v>1</v>
      </c>
      <c r="AD19" s="14"/>
      <c r="AE19" s="14"/>
      <c r="AF19" s="14"/>
      <c r="AG19" s="14"/>
      <c r="AH19" s="14"/>
      <c r="AI19" s="14"/>
    </row>
    <row r="20" spans="1:35" ht="15.75" customHeight="1">
      <c r="A20" s="11"/>
      <c r="B20" s="258" t="s">
        <v>45</v>
      </c>
      <c r="C20" s="258" t="s">
        <v>46</v>
      </c>
      <c r="D20" s="14"/>
      <c r="E20" s="17">
        <v>270</v>
      </c>
      <c r="F20" s="17">
        <v>1</v>
      </c>
      <c r="G20" s="14"/>
      <c r="H20" s="17">
        <v>1</v>
      </c>
      <c r="I20" s="14"/>
      <c r="J20" s="19" t="s">
        <v>30</v>
      </c>
      <c r="K20" s="17">
        <v>4</v>
      </c>
      <c r="L20" s="14"/>
      <c r="M20" s="17">
        <v>1</v>
      </c>
      <c r="N20" s="14"/>
      <c r="O20" s="14"/>
      <c r="P20" s="14"/>
      <c r="Q20" s="14"/>
      <c r="R20" s="14"/>
      <c r="S20" s="14"/>
      <c r="T20" s="14"/>
      <c r="U20" s="17">
        <v>32</v>
      </c>
      <c r="V20" s="14"/>
      <c r="W20" s="14"/>
      <c r="X20" s="14"/>
      <c r="Y20" s="14"/>
      <c r="Z20" s="14"/>
      <c r="AA20" s="14"/>
      <c r="AB20" s="14"/>
      <c r="AC20" s="17">
        <v>1</v>
      </c>
      <c r="AD20" s="14"/>
      <c r="AE20" s="14"/>
      <c r="AF20" s="14"/>
      <c r="AG20" s="14"/>
      <c r="AH20" s="14"/>
      <c r="AI20" s="14"/>
    </row>
    <row r="21" spans="1:35" ht="15.75" customHeight="1">
      <c r="A21" s="11"/>
      <c r="B21" s="258" t="s">
        <v>47</v>
      </c>
      <c r="C21" s="258" t="s">
        <v>48</v>
      </c>
      <c r="D21" s="14"/>
      <c r="E21" s="17">
        <v>182</v>
      </c>
      <c r="F21" s="17">
        <v>1</v>
      </c>
      <c r="G21" s="14"/>
      <c r="H21" s="17">
        <v>1</v>
      </c>
      <c r="I21" s="14"/>
      <c r="J21" s="16"/>
      <c r="K21" s="17">
        <v>9</v>
      </c>
      <c r="L21" s="14"/>
      <c r="M21" s="17">
        <v>1</v>
      </c>
      <c r="N21" s="14"/>
      <c r="O21" s="14"/>
      <c r="P21" s="14"/>
      <c r="Q21" s="14"/>
      <c r="R21" s="14"/>
      <c r="S21" s="14"/>
      <c r="T21" s="14"/>
      <c r="U21" s="17">
        <v>29</v>
      </c>
      <c r="V21" s="14"/>
      <c r="W21" s="14"/>
      <c r="X21" s="14"/>
      <c r="Y21" s="14"/>
      <c r="Z21" s="14"/>
      <c r="AA21" s="14"/>
      <c r="AB21" s="14"/>
      <c r="AC21" s="17">
        <v>1</v>
      </c>
      <c r="AD21" s="14"/>
      <c r="AE21" s="14"/>
      <c r="AF21" s="14"/>
      <c r="AG21" s="14"/>
      <c r="AH21" s="14"/>
      <c r="AI21" s="14"/>
    </row>
    <row r="22" spans="1:35" ht="15.75" customHeight="1">
      <c r="A22" s="11"/>
      <c r="B22" s="258" t="s">
        <v>49</v>
      </c>
      <c r="C22" s="258" t="s">
        <v>50</v>
      </c>
      <c r="D22" s="14"/>
      <c r="E22" s="17">
        <v>64</v>
      </c>
      <c r="F22" s="17">
        <v>1</v>
      </c>
      <c r="G22" s="14"/>
      <c r="H22" s="17">
        <v>1</v>
      </c>
      <c r="I22" s="14"/>
      <c r="J22" s="16"/>
      <c r="K22" s="17">
        <v>6</v>
      </c>
      <c r="L22" s="14"/>
      <c r="M22" s="17">
        <v>1</v>
      </c>
      <c r="N22" s="14"/>
      <c r="O22" s="14"/>
      <c r="P22" s="14"/>
      <c r="Q22" s="14"/>
      <c r="R22" s="14"/>
      <c r="S22" s="14"/>
      <c r="T22" s="14"/>
      <c r="U22" s="17">
        <v>32</v>
      </c>
      <c r="V22" s="14"/>
      <c r="W22" s="14"/>
      <c r="X22" s="14"/>
      <c r="Y22" s="14"/>
      <c r="Z22" s="14"/>
      <c r="AA22" s="14"/>
      <c r="AB22" s="14"/>
      <c r="AC22" s="17">
        <v>1</v>
      </c>
      <c r="AD22" s="14"/>
      <c r="AE22" s="14"/>
      <c r="AF22" s="14"/>
      <c r="AG22" s="14"/>
      <c r="AH22" s="14"/>
      <c r="AI22" s="14"/>
    </row>
    <row r="23" spans="1:35" ht="15.75" customHeight="1">
      <c r="A23" s="11"/>
      <c r="B23" s="258" t="s">
        <v>51</v>
      </c>
      <c r="C23" s="258" t="s">
        <v>52</v>
      </c>
      <c r="D23" s="14"/>
      <c r="E23" s="17">
        <v>64</v>
      </c>
      <c r="F23" s="17">
        <v>1</v>
      </c>
      <c r="G23" s="14"/>
      <c r="H23" s="17">
        <v>1</v>
      </c>
      <c r="I23" s="14"/>
      <c r="J23" s="16"/>
      <c r="K23" s="17">
        <v>9</v>
      </c>
      <c r="L23" s="14"/>
      <c r="M23" s="17">
        <v>1</v>
      </c>
      <c r="N23" s="14"/>
      <c r="O23" s="14"/>
      <c r="P23" s="14"/>
      <c r="Q23" s="14"/>
      <c r="R23" s="14"/>
      <c r="S23" s="14"/>
      <c r="T23" s="14"/>
      <c r="U23" s="17">
        <v>18</v>
      </c>
      <c r="V23" s="14"/>
      <c r="W23" s="14"/>
      <c r="X23" s="14"/>
      <c r="Y23" s="14"/>
      <c r="Z23" s="14"/>
      <c r="AA23" s="14"/>
      <c r="AB23" s="14"/>
      <c r="AC23" s="17">
        <v>1</v>
      </c>
      <c r="AD23" s="14"/>
      <c r="AE23" s="14"/>
      <c r="AF23" s="14"/>
      <c r="AG23" s="14"/>
      <c r="AH23" s="14"/>
      <c r="AI23" s="14"/>
    </row>
    <row r="24" spans="1:35" ht="15.75" customHeight="1">
      <c r="A24" s="20">
        <v>3</v>
      </c>
      <c r="B24" s="259" t="s">
        <v>53</v>
      </c>
      <c r="C24" s="258"/>
      <c r="D24" s="14"/>
      <c r="E24" s="12">
        <v>1206.7</v>
      </c>
      <c r="F24" s="15">
        <f t="shared" ref="F24:G24" si="8">SUM(F25:F27)</f>
        <v>8</v>
      </c>
      <c r="G24" s="15">
        <f t="shared" si="8"/>
        <v>6</v>
      </c>
      <c r="H24" s="15"/>
      <c r="I24" s="15">
        <f>SUM(I25:I27)</f>
        <v>2</v>
      </c>
      <c r="J24" s="16"/>
      <c r="K24" s="14"/>
      <c r="L24" s="14"/>
      <c r="M24" s="15">
        <f>SUM(M25:M27)</f>
        <v>6</v>
      </c>
      <c r="N24" s="14"/>
      <c r="O24" s="14"/>
      <c r="P24" s="14"/>
      <c r="Q24" s="14"/>
      <c r="R24" s="14"/>
      <c r="S24" s="14"/>
      <c r="T24" s="14"/>
      <c r="U24" s="15">
        <f>SUM(U25:U27)</f>
        <v>150</v>
      </c>
      <c r="V24" s="14"/>
      <c r="W24" s="14"/>
      <c r="X24" s="14"/>
      <c r="Y24" s="14"/>
      <c r="Z24" s="14"/>
      <c r="AA24" s="14"/>
      <c r="AB24" s="14"/>
      <c r="AC24" s="15">
        <f>SUM(AC25:AC27)</f>
        <v>6</v>
      </c>
      <c r="AD24" s="14"/>
      <c r="AE24" s="14"/>
      <c r="AF24" s="14"/>
      <c r="AG24" s="14"/>
      <c r="AH24" s="14"/>
      <c r="AI24" s="14"/>
    </row>
    <row r="25" spans="1:35" ht="15.75" customHeight="1">
      <c r="A25" s="11"/>
      <c r="B25" s="258" t="s">
        <v>54</v>
      </c>
      <c r="C25" s="258" t="s">
        <v>55</v>
      </c>
      <c r="D25" s="14"/>
      <c r="E25" s="17">
        <v>1206.7</v>
      </c>
      <c r="F25" s="17">
        <v>6</v>
      </c>
      <c r="G25" s="17">
        <v>6</v>
      </c>
      <c r="H25" s="14"/>
      <c r="I25" s="14"/>
      <c r="J25" s="19" t="s">
        <v>30</v>
      </c>
      <c r="K25" s="17">
        <v>0</v>
      </c>
      <c r="L25" s="14"/>
      <c r="M25" s="17">
        <v>3</v>
      </c>
      <c r="N25" s="14"/>
      <c r="O25" s="14"/>
      <c r="P25" s="14"/>
      <c r="Q25" s="14"/>
      <c r="R25" s="14"/>
      <c r="S25" s="14"/>
      <c r="T25" s="14"/>
      <c r="U25" s="17">
        <v>70</v>
      </c>
      <c r="V25" s="14"/>
      <c r="W25" s="14"/>
      <c r="X25" s="14"/>
      <c r="Y25" s="14"/>
      <c r="Z25" s="14"/>
      <c r="AA25" s="14"/>
      <c r="AB25" s="14"/>
      <c r="AC25" s="17">
        <v>3</v>
      </c>
      <c r="AD25" s="14"/>
      <c r="AE25" s="14"/>
      <c r="AF25" s="14"/>
      <c r="AG25" s="14"/>
      <c r="AH25" s="14"/>
      <c r="AI25" s="14"/>
    </row>
    <row r="26" spans="1:35" ht="15.75" customHeight="1">
      <c r="A26" s="11"/>
      <c r="B26" s="258" t="s">
        <v>56</v>
      </c>
      <c r="C26" s="258" t="s">
        <v>57</v>
      </c>
      <c r="D26" s="14"/>
      <c r="E26" s="17" t="s">
        <v>58</v>
      </c>
      <c r="F26" s="17">
        <v>1</v>
      </c>
      <c r="G26" s="14"/>
      <c r="H26" s="14"/>
      <c r="I26" s="17">
        <v>1</v>
      </c>
      <c r="J26" s="19"/>
      <c r="K26" s="17">
        <v>3</v>
      </c>
      <c r="L26" s="14"/>
      <c r="M26" s="17">
        <v>2</v>
      </c>
      <c r="N26" s="14"/>
      <c r="O26" s="14"/>
      <c r="P26" s="14"/>
      <c r="Q26" s="14"/>
      <c r="R26" s="14"/>
      <c r="S26" s="14"/>
      <c r="T26" s="14"/>
      <c r="U26" s="17">
        <v>48</v>
      </c>
      <c r="V26" s="14"/>
      <c r="W26" s="14"/>
      <c r="X26" s="14"/>
      <c r="Y26" s="14"/>
      <c r="Z26" s="14"/>
      <c r="AA26" s="14"/>
      <c r="AB26" s="14"/>
      <c r="AC26" s="17">
        <v>2</v>
      </c>
      <c r="AD26" s="14"/>
      <c r="AE26" s="14"/>
      <c r="AF26" s="14"/>
      <c r="AG26" s="14"/>
      <c r="AH26" s="14"/>
      <c r="AI26" s="14"/>
    </row>
    <row r="27" spans="1:35" ht="15.75" customHeight="1">
      <c r="A27" s="11"/>
      <c r="B27" s="258" t="s">
        <v>59</v>
      </c>
      <c r="C27" s="258" t="s">
        <v>60</v>
      </c>
      <c r="D27" s="14"/>
      <c r="E27" s="17" t="s">
        <v>58</v>
      </c>
      <c r="F27" s="17">
        <v>1</v>
      </c>
      <c r="G27" s="14"/>
      <c r="H27" s="14"/>
      <c r="I27" s="17">
        <v>1</v>
      </c>
      <c r="J27" s="16"/>
      <c r="K27" s="17">
        <v>5</v>
      </c>
      <c r="L27" s="14"/>
      <c r="M27" s="17">
        <v>1</v>
      </c>
      <c r="N27" s="14"/>
      <c r="O27" s="14"/>
      <c r="P27" s="14"/>
      <c r="Q27" s="14"/>
      <c r="R27" s="14"/>
      <c r="S27" s="14"/>
      <c r="T27" s="14"/>
      <c r="U27" s="17">
        <v>32</v>
      </c>
      <c r="V27" s="14"/>
      <c r="W27" s="14"/>
      <c r="X27" s="14"/>
      <c r="Y27" s="14"/>
      <c r="Z27" s="14"/>
      <c r="AA27" s="14"/>
      <c r="AB27" s="14"/>
      <c r="AC27" s="17">
        <v>1</v>
      </c>
      <c r="AD27" s="14"/>
      <c r="AE27" s="14"/>
      <c r="AF27" s="14"/>
      <c r="AG27" s="14"/>
      <c r="AH27" s="14"/>
      <c r="AI27" s="14"/>
    </row>
    <row r="28" spans="1:35" ht="15.75" customHeight="1">
      <c r="A28" s="20">
        <v>4</v>
      </c>
      <c r="B28" s="259" t="s">
        <v>61</v>
      </c>
      <c r="C28" s="258"/>
      <c r="D28" s="14"/>
      <c r="E28" s="15">
        <f>E29</f>
        <v>1203.3</v>
      </c>
      <c r="F28" s="15">
        <f>SUM(F29:F35)</f>
        <v>12</v>
      </c>
      <c r="G28" s="14"/>
      <c r="H28" s="15">
        <f>SUM(H29:H35)</f>
        <v>12</v>
      </c>
      <c r="I28" s="14"/>
      <c r="J28" s="16"/>
      <c r="K28" s="17" t="s">
        <v>62</v>
      </c>
      <c r="L28" s="14"/>
      <c r="M28" s="15">
        <f>SUM(M29:M35)</f>
        <v>9</v>
      </c>
      <c r="N28" s="14"/>
      <c r="O28" s="14"/>
      <c r="P28" s="14"/>
      <c r="Q28" s="14"/>
      <c r="R28" s="14"/>
      <c r="S28" s="14"/>
      <c r="T28" s="14"/>
      <c r="U28" s="15">
        <f>SUM(U29:U35)</f>
        <v>280</v>
      </c>
      <c r="V28" s="14"/>
      <c r="W28" s="14"/>
      <c r="X28" s="14"/>
      <c r="Y28" s="14"/>
      <c r="Z28" s="14"/>
      <c r="AA28" s="14"/>
      <c r="AB28" s="14"/>
      <c r="AC28" s="15">
        <f>SUM(AC29:AC35)</f>
        <v>8</v>
      </c>
      <c r="AD28" s="14"/>
      <c r="AE28" s="14"/>
      <c r="AF28" s="14"/>
      <c r="AG28" s="14"/>
      <c r="AH28" s="14"/>
      <c r="AI28" s="14"/>
    </row>
    <row r="29" spans="1:35" ht="15.75" customHeight="1">
      <c r="A29" s="11"/>
      <c r="B29" s="258" t="s">
        <v>63</v>
      </c>
      <c r="C29" s="258" t="s">
        <v>64</v>
      </c>
      <c r="D29" s="14"/>
      <c r="E29" s="17">
        <v>1203.3</v>
      </c>
      <c r="F29" s="17">
        <v>7</v>
      </c>
      <c r="G29" s="14"/>
      <c r="H29" s="17">
        <v>7</v>
      </c>
      <c r="I29" s="14"/>
      <c r="J29" s="19" t="s">
        <v>30</v>
      </c>
      <c r="K29" s="14"/>
      <c r="L29" s="14"/>
      <c r="M29" s="17">
        <v>4</v>
      </c>
      <c r="N29" s="14"/>
      <c r="O29" s="14"/>
      <c r="P29" s="14"/>
      <c r="Q29" s="14"/>
      <c r="R29" s="14"/>
      <c r="S29" s="14"/>
      <c r="T29" s="14"/>
      <c r="U29" s="17">
        <v>120</v>
      </c>
      <c r="V29" s="14"/>
      <c r="W29" s="14"/>
      <c r="X29" s="14"/>
      <c r="Y29" s="14"/>
      <c r="Z29" s="14"/>
      <c r="AA29" s="14"/>
      <c r="AB29" s="14"/>
      <c r="AC29" s="17">
        <v>4</v>
      </c>
      <c r="AD29" s="14"/>
      <c r="AE29" s="14"/>
      <c r="AF29" s="14"/>
      <c r="AG29" s="14"/>
      <c r="AH29" s="14"/>
      <c r="AI29" s="14"/>
    </row>
    <row r="30" spans="1:35" ht="15.75" customHeight="1">
      <c r="A30" s="11"/>
      <c r="B30" s="258" t="s">
        <v>65</v>
      </c>
      <c r="C30" s="258" t="s">
        <v>66</v>
      </c>
      <c r="D30" s="14"/>
      <c r="E30" s="17" t="s">
        <v>67</v>
      </c>
      <c r="F30" s="17">
        <v>1</v>
      </c>
      <c r="G30" s="14"/>
      <c r="H30" s="17">
        <v>1</v>
      </c>
      <c r="I30" s="17"/>
      <c r="J30" s="16"/>
      <c r="K30" s="17">
        <v>4</v>
      </c>
      <c r="L30" s="14"/>
      <c r="M30" s="17">
        <v>1</v>
      </c>
      <c r="N30" s="14"/>
      <c r="O30" s="14"/>
      <c r="P30" s="14"/>
      <c r="Q30" s="14"/>
      <c r="R30" s="14"/>
      <c r="S30" s="14"/>
      <c r="T30" s="14"/>
      <c r="U30" s="17">
        <v>38</v>
      </c>
      <c r="V30" s="14"/>
      <c r="W30" s="14"/>
      <c r="X30" s="14"/>
      <c r="Y30" s="14"/>
      <c r="Z30" s="14"/>
      <c r="AA30" s="14"/>
      <c r="AB30" s="14"/>
      <c r="AC30" s="17">
        <v>1</v>
      </c>
      <c r="AD30" s="14"/>
      <c r="AE30" s="14"/>
      <c r="AF30" s="14"/>
      <c r="AG30" s="14"/>
      <c r="AH30" s="14"/>
      <c r="AI30" s="14"/>
    </row>
    <row r="31" spans="1:35" ht="15.75" customHeight="1">
      <c r="A31" s="11"/>
      <c r="B31" s="258" t="s">
        <v>68</v>
      </c>
      <c r="C31" s="258" t="s">
        <v>69</v>
      </c>
      <c r="D31" s="14"/>
      <c r="E31" s="17" t="s">
        <v>67</v>
      </c>
      <c r="F31" s="17">
        <v>1</v>
      </c>
      <c r="G31" s="14"/>
      <c r="H31" s="17">
        <v>1</v>
      </c>
      <c r="I31" s="17"/>
      <c r="J31" s="16"/>
      <c r="K31" s="17">
        <v>6</v>
      </c>
      <c r="L31" s="14"/>
      <c r="M31" s="17">
        <v>1</v>
      </c>
      <c r="N31" s="14"/>
      <c r="O31" s="14"/>
      <c r="P31" s="14"/>
      <c r="Q31" s="14"/>
      <c r="R31" s="14"/>
      <c r="S31" s="14"/>
      <c r="T31" s="14"/>
      <c r="U31" s="17">
        <v>37</v>
      </c>
      <c r="V31" s="14"/>
      <c r="W31" s="14"/>
      <c r="X31" s="14"/>
      <c r="Y31" s="14"/>
      <c r="Z31" s="14"/>
      <c r="AA31" s="14"/>
      <c r="AB31" s="14"/>
      <c r="AC31" s="17">
        <v>1</v>
      </c>
      <c r="AD31" s="14"/>
      <c r="AE31" s="14"/>
      <c r="AF31" s="14"/>
      <c r="AG31" s="14"/>
      <c r="AH31" s="14"/>
      <c r="AI31" s="14"/>
    </row>
    <row r="32" spans="1:35" ht="15.75" customHeight="1">
      <c r="A32" s="11"/>
      <c r="B32" s="258" t="s">
        <v>70</v>
      </c>
      <c r="C32" s="258" t="s">
        <v>71</v>
      </c>
      <c r="D32" s="14"/>
      <c r="E32" s="17" t="s">
        <v>67</v>
      </c>
      <c r="F32" s="17">
        <v>1</v>
      </c>
      <c r="G32" s="14"/>
      <c r="H32" s="17">
        <v>1</v>
      </c>
      <c r="I32" s="17"/>
      <c r="J32" s="16"/>
      <c r="K32" s="17">
        <v>5</v>
      </c>
      <c r="L32" s="14"/>
      <c r="M32" s="17">
        <v>1</v>
      </c>
      <c r="N32" s="14"/>
      <c r="O32" s="14"/>
      <c r="P32" s="14"/>
      <c r="Q32" s="14"/>
      <c r="R32" s="14"/>
      <c r="S32" s="14"/>
      <c r="T32" s="14"/>
      <c r="U32" s="17">
        <v>31</v>
      </c>
      <c r="V32" s="14"/>
      <c r="W32" s="14"/>
      <c r="X32" s="14"/>
      <c r="Y32" s="14"/>
      <c r="Z32" s="14"/>
      <c r="AA32" s="14"/>
      <c r="AB32" s="14"/>
      <c r="AC32" s="17">
        <v>1</v>
      </c>
      <c r="AD32" s="14"/>
      <c r="AE32" s="14"/>
      <c r="AF32" s="14"/>
      <c r="AG32" s="14"/>
      <c r="AH32" s="14"/>
      <c r="AI32" s="14"/>
    </row>
    <row r="33" spans="1:35" ht="15.75" customHeight="1">
      <c r="A33" s="11"/>
      <c r="B33" s="258" t="s">
        <v>72</v>
      </c>
      <c r="C33" s="258" t="s">
        <v>73</v>
      </c>
      <c r="D33" s="14"/>
      <c r="E33" s="17" t="s">
        <v>67</v>
      </c>
      <c r="F33" s="17">
        <v>1</v>
      </c>
      <c r="G33" s="14"/>
      <c r="H33" s="17">
        <v>1</v>
      </c>
      <c r="I33" s="17"/>
      <c r="J33" s="16"/>
      <c r="K33" s="17">
        <v>8</v>
      </c>
      <c r="L33" s="14"/>
      <c r="M33" s="17">
        <v>1</v>
      </c>
      <c r="N33" s="14"/>
      <c r="O33" s="14"/>
      <c r="P33" s="14"/>
      <c r="Q33" s="14"/>
      <c r="R33" s="14"/>
      <c r="S33" s="14"/>
      <c r="T33" s="14"/>
      <c r="U33" s="17">
        <v>30</v>
      </c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ht="15.75" customHeight="1">
      <c r="A34" s="11"/>
      <c r="B34" s="258" t="s">
        <v>74</v>
      </c>
      <c r="C34" s="258" t="s">
        <v>75</v>
      </c>
      <c r="D34" s="14"/>
      <c r="E34" s="17" t="s">
        <v>67</v>
      </c>
      <c r="F34" s="17">
        <v>1</v>
      </c>
      <c r="G34" s="14"/>
      <c r="H34" s="17">
        <v>1</v>
      </c>
      <c r="I34" s="17"/>
      <c r="J34" s="16"/>
      <c r="K34" s="17">
        <v>14</v>
      </c>
      <c r="L34" s="14"/>
      <c r="M34" s="17">
        <v>1</v>
      </c>
      <c r="N34" s="14"/>
      <c r="O34" s="14"/>
      <c r="P34" s="14"/>
      <c r="Q34" s="14"/>
      <c r="R34" s="14"/>
      <c r="S34" s="14"/>
      <c r="T34" s="14"/>
      <c r="U34" s="17">
        <v>24</v>
      </c>
      <c r="V34" s="14"/>
      <c r="W34" s="14"/>
      <c r="X34" s="14"/>
      <c r="Y34" s="14"/>
      <c r="Z34" s="14"/>
      <c r="AA34" s="14"/>
      <c r="AB34" s="14"/>
      <c r="AC34" s="17">
        <v>1</v>
      </c>
      <c r="AD34" s="14"/>
      <c r="AE34" s="14"/>
      <c r="AF34" s="14"/>
      <c r="AG34" s="14"/>
      <c r="AH34" s="14"/>
      <c r="AI34" s="14"/>
    </row>
    <row r="35" spans="1:35" ht="15.75" customHeight="1">
      <c r="A35" s="11"/>
      <c r="B35" s="258" t="s">
        <v>76</v>
      </c>
      <c r="C35" s="258" t="s">
        <v>77</v>
      </c>
      <c r="D35" s="17">
        <v>2017</v>
      </c>
      <c r="E35" s="14"/>
      <c r="F35" s="14"/>
      <c r="G35" s="14"/>
      <c r="H35" s="14"/>
      <c r="I35" s="14"/>
      <c r="J35" s="16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ht="15.75" customHeight="1">
      <c r="A36" s="20">
        <v>5</v>
      </c>
      <c r="B36" s="259" t="s">
        <v>78</v>
      </c>
      <c r="C36" s="259"/>
      <c r="D36" s="15"/>
      <c r="E36" s="24">
        <f t="shared" ref="E36:I36" si="9">SUM(E37:E40)</f>
        <v>4852</v>
      </c>
      <c r="F36" s="24">
        <f t="shared" si="9"/>
        <v>12</v>
      </c>
      <c r="G36" s="24">
        <f t="shared" si="9"/>
        <v>6</v>
      </c>
      <c r="H36" s="24">
        <f t="shared" si="9"/>
        <v>3</v>
      </c>
      <c r="I36" s="24">
        <f t="shared" si="9"/>
        <v>3</v>
      </c>
      <c r="J36" s="11"/>
      <c r="K36" s="15"/>
      <c r="L36" s="15"/>
      <c r="M36" s="12">
        <v>12</v>
      </c>
      <c r="N36" s="15"/>
      <c r="O36" s="15"/>
      <c r="P36" s="15"/>
      <c r="Q36" s="15"/>
      <c r="R36" s="15"/>
      <c r="S36" s="15"/>
      <c r="T36" s="15"/>
      <c r="U36" s="12">
        <v>342</v>
      </c>
      <c r="V36" s="15"/>
      <c r="W36" s="15"/>
      <c r="X36" s="15"/>
      <c r="Y36" s="15"/>
      <c r="Z36" s="15"/>
      <c r="AA36" s="15"/>
      <c r="AB36" s="15"/>
      <c r="AC36" s="12">
        <v>15</v>
      </c>
      <c r="AD36" s="15"/>
      <c r="AE36" s="15"/>
      <c r="AF36" s="15"/>
      <c r="AG36" s="15"/>
      <c r="AH36" s="15"/>
      <c r="AI36" s="15"/>
    </row>
    <row r="37" spans="1:35" ht="15.75" customHeight="1">
      <c r="A37" s="11"/>
      <c r="B37" s="267" t="s">
        <v>79</v>
      </c>
      <c r="C37" s="258" t="s">
        <v>80</v>
      </c>
      <c r="D37" s="14"/>
      <c r="E37" s="14">
        <v>1586</v>
      </c>
      <c r="F37" s="17">
        <v>6</v>
      </c>
      <c r="G37" s="17">
        <v>3</v>
      </c>
      <c r="H37" s="17">
        <v>3</v>
      </c>
      <c r="I37" s="14"/>
      <c r="J37" s="19" t="s">
        <v>30</v>
      </c>
      <c r="K37" s="17">
        <v>0</v>
      </c>
      <c r="L37" s="14"/>
      <c r="M37" s="17">
        <v>6</v>
      </c>
      <c r="N37" s="14"/>
      <c r="O37" s="14"/>
      <c r="P37" s="14"/>
      <c r="Q37" s="14"/>
      <c r="R37" s="14"/>
      <c r="S37" s="14"/>
      <c r="T37" s="14"/>
      <c r="U37" s="17">
        <v>161</v>
      </c>
      <c r="V37" s="14"/>
      <c r="W37" s="14"/>
      <c r="X37" s="14"/>
      <c r="Y37" s="14"/>
      <c r="Z37" s="14"/>
      <c r="AA37" s="14"/>
      <c r="AB37" s="14"/>
      <c r="AC37" s="17">
        <v>8</v>
      </c>
      <c r="AD37" s="14"/>
      <c r="AE37" s="14"/>
      <c r="AF37" s="14"/>
      <c r="AG37" s="14"/>
      <c r="AH37" s="14"/>
      <c r="AI37" s="14"/>
    </row>
    <row r="38" spans="1:35" ht="15.75" customHeight="1">
      <c r="A38" s="11"/>
      <c r="B38" s="267" t="s">
        <v>81</v>
      </c>
      <c r="C38" s="258" t="s">
        <v>82</v>
      </c>
      <c r="D38" s="14"/>
      <c r="E38" s="14">
        <v>1816</v>
      </c>
      <c r="F38" s="17">
        <v>3</v>
      </c>
      <c r="G38" s="17">
        <v>3</v>
      </c>
      <c r="H38" s="14"/>
      <c r="I38" s="14"/>
      <c r="J38" s="16"/>
      <c r="K38" s="17">
        <v>5</v>
      </c>
      <c r="L38" s="14"/>
      <c r="M38" s="17">
        <v>3</v>
      </c>
      <c r="N38" s="14"/>
      <c r="O38" s="14"/>
      <c r="P38" s="14"/>
      <c r="Q38" s="14"/>
      <c r="R38" s="14"/>
      <c r="S38" s="14"/>
      <c r="T38" s="14"/>
      <c r="U38" s="17">
        <v>81</v>
      </c>
      <c r="V38" s="14"/>
      <c r="W38" s="14"/>
      <c r="X38" s="14"/>
      <c r="Y38" s="14"/>
      <c r="Z38" s="14"/>
      <c r="AA38" s="14"/>
      <c r="AB38" s="14"/>
      <c r="AC38" s="17">
        <v>3</v>
      </c>
      <c r="AD38" s="14"/>
      <c r="AE38" s="14"/>
      <c r="AF38" s="14"/>
      <c r="AG38" s="14"/>
      <c r="AH38" s="14"/>
      <c r="AI38" s="14"/>
    </row>
    <row r="39" spans="1:35" ht="15.75" customHeight="1">
      <c r="A39" s="11"/>
      <c r="B39" s="258" t="s">
        <v>83</v>
      </c>
      <c r="C39" s="258" t="s">
        <v>84</v>
      </c>
      <c r="D39" s="14"/>
      <c r="E39" s="14">
        <v>250</v>
      </c>
      <c r="F39" s="17">
        <v>1</v>
      </c>
      <c r="G39" s="14"/>
      <c r="H39" s="14"/>
      <c r="I39" s="17">
        <v>1</v>
      </c>
      <c r="J39" s="16"/>
      <c r="K39" s="17">
        <v>10</v>
      </c>
      <c r="L39" s="14"/>
      <c r="M39" s="17">
        <v>1</v>
      </c>
      <c r="N39" s="14"/>
      <c r="O39" s="14"/>
      <c r="P39" s="14"/>
      <c r="Q39" s="14"/>
      <c r="R39" s="14"/>
      <c r="S39" s="14"/>
      <c r="T39" s="14"/>
      <c r="U39" s="17">
        <v>30</v>
      </c>
      <c r="V39" s="14"/>
      <c r="W39" s="14"/>
      <c r="X39" s="14"/>
      <c r="Y39" s="14"/>
      <c r="Z39" s="14"/>
      <c r="AA39" s="14"/>
      <c r="AB39" s="14"/>
      <c r="AC39" s="17">
        <v>1</v>
      </c>
      <c r="AD39" s="14"/>
      <c r="AE39" s="14"/>
      <c r="AF39" s="14"/>
      <c r="AG39" s="14"/>
      <c r="AH39" s="14"/>
      <c r="AI39" s="14"/>
    </row>
    <row r="40" spans="1:35" ht="15.75" customHeight="1">
      <c r="A40" s="11"/>
      <c r="B40" s="258" t="s">
        <v>85</v>
      </c>
      <c r="C40" s="258" t="s">
        <v>86</v>
      </c>
      <c r="D40" s="14"/>
      <c r="E40" s="14">
        <v>1200</v>
      </c>
      <c r="F40" s="17">
        <v>2</v>
      </c>
      <c r="G40" s="14"/>
      <c r="H40" s="14"/>
      <c r="I40" s="17">
        <v>2</v>
      </c>
      <c r="J40" s="16"/>
      <c r="K40" s="17">
        <v>15</v>
      </c>
      <c r="L40" s="14"/>
      <c r="M40" s="17">
        <v>2</v>
      </c>
      <c r="N40" s="14"/>
      <c r="O40" s="14"/>
      <c r="P40" s="14"/>
      <c r="Q40" s="14"/>
      <c r="R40" s="14"/>
      <c r="S40" s="14"/>
      <c r="T40" s="14"/>
      <c r="U40" s="17">
        <v>70</v>
      </c>
      <c r="V40" s="14"/>
      <c r="W40" s="14"/>
      <c r="X40" s="14"/>
      <c r="Y40" s="14"/>
      <c r="Z40" s="14"/>
      <c r="AA40" s="14"/>
      <c r="AB40" s="14"/>
      <c r="AC40" s="17">
        <v>3</v>
      </c>
      <c r="AD40" s="14"/>
      <c r="AE40" s="14"/>
      <c r="AF40" s="14"/>
      <c r="AG40" s="14"/>
      <c r="AH40" s="14"/>
      <c r="AI40" s="14"/>
    </row>
    <row r="41" spans="1:35" ht="15.75" customHeight="1">
      <c r="A41" s="20">
        <v>6</v>
      </c>
      <c r="B41" s="259" t="s">
        <v>87</v>
      </c>
      <c r="C41" s="258"/>
      <c r="D41" s="14"/>
      <c r="E41" s="12">
        <v>3171.6</v>
      </c>
      <c r="F41" s="12">
        <v>16</v>
      </c>
      <c r="G41" s="12">
        <v>12</v>
      </c>
      <c r="H41" s="12">
        <v>8</v>
      </c>
      <c r="I41" s="14"/>
      <c r="J41" s="16"/>
      <c r="K41" s="12"/>
      <c r="L41" s="14"/>
      <c r="M41" s="12">
        <v>10</v>
      </c>
      <c r="N41" s="14"/>
      <c r="O41" s="14"/>
      <c r="P41" s="14"/>
      <c r="Q41" s="14"/>
      <c r="R41" s="14"/>
      <c r="S41" s="14"/>
      <c r="T41" s="14"/>
      <c r="U41" s="12">
        <v>303</v>
      </c>
      <c r="V41" s="14"/>
      <c r="W41" s="14"/>
      <c r="X41" s="14"/>
      <c r="Y41" s="14"/>
      <c r="Z41" s="14"/>
      <c r="AA41" s="14"/>
      <c r="AB41" s="14"/>
      <c r="AC41" s="12">
        <v>12</v>
      </c>
      <c r="AD41" s="14"/>
      <c r="AE41" s="14"/>
      <c r="AF41" s="14"/>
      <c r="AG41" s="14"/>
      <c r="AH41" s="14"/>
      <c r="AI41" s="14"/>
    </row>
    <row r="42" spans="1:35" ht="15.75" customHeight="1">
      <c r="A42" s="11"/>
      <c r="B42" s="258" t="s">
        <v>88</v>
      </c>
      <c r="C42" s="258" t="s">
        <v>89</v>
      </c>
      <c r="D42" s="14"/>
      <c r="E42" s="17">
        <v>3171.6</v>
      </c>
      <c r="F42" s="17">
        <v>12</v>
      </c>
      <c r="G42" s="17">
        <v>4</v>
      </c>
      <c r="H42" s="17">
        <v>8</v>
      </c>
      <c r="I42" s="14"/>
      <c r="J42" s="19" t="s">
        <v>30</v>
      </c>
      <c r="K42" s="14"/>
      <c r="L42" s="14"/>
      <c r="M42" s="17">
        <v>6</v>
      </c>
      <c r="N42" s="14"/>
      <c r="O42" s="14"/>
      <c r="P42" s="14"/>
      <c r="Q42" s="14"/>
      <c r="R42" s="14"/>
      <c r="S42" s="14"/>
      <c r="T42" s="14"/>
      <c r="U42" s="17">
        <v>194</v>
      </c>
      <c r="V42" s="14"/>
      <c r="W42" s="14"/>
      <c r="X42" s="14"/>
      <c r="Y42" s="14"/>
      <c r="Z42" s="14"/>
      <c r="AA42" s="14"/>
      <c r="AB42" s="14"/>
      <c r="AC42" s="17">
        <v>8</v>
      </c>
      <c r="AD42" s="14"/>
      <c r="AE42" s="14"/>
      <c r="AF42" s="14"/>
      <c r="AG42" s="14"/>
      <c r="AH42" s="14"/>
      <c r="AI42" s="14"/>
    </row>
    <row r="43" spans="1:35" ht="15.75" customHeight="1">
      <c r="A43" s="11"/>
      <c r="B43" s="258" t="s">
        <v>90</v>
      </c>
      <c r="C43" s="258" t="s">
        <v>91</v>
      </c>
      <c r="D43" s="14"/>
      <c r="E43" s="19" t="s">
        <v>92</v>
      </c>
      <c r="F43" s="17">
        <v>2</v>
      </c>
      <c r="G43" s="17">
        <v>2</v>
      </c>
      <c r="H43" s="17"/>
      <c r="I43" s="14"/>
      <c r="J43" s="16"/>
      <c r="K43" s="17">
        <v>7</v>
      </c>
      <c r="L43" s="14"/>
      <c r="M43" s="17">
        <v>2</v>
      </c>
      <c r="N43" s="14"/>
      <c r="O43" s="14"/>
      <c r="P43" s="14"/>
      <c r="Q43" s="14"/>
      <c r="R43" s="14"/>
      <c r="S43" s="14"/>
      <c r="T43" s="14"/>
      <c r="U43" s="17">
        <v>58</v>
      </c>
      <c r="V43" s="14"/>
      <c r="W43" s="14"/>
      <c r="X43" s="14"/>
      <c r="Y43" s="14"/>
      <c r="Z43" s="14"/>
      <c r="AA43" s="14"/>
      <c r="AB43" s="14"/>
      <c r="AC43" s="17">
        <v>2</v>
      </c>
      <c r="AD43" s="14"/>
      <c r="AE43" s="14"/>
      <c r="AF43" s="14"/>
      <c r="AG43" s="14"/>
      <c r="AH43" s="14"/>
      <c r="AI43" s="14"/>
    </row>
    <row r="44" spans="1:35" ht="15.75" customHeight="1">
      <c r="A44" s="11"/>
      <c r="B44" s="258" t="s">
        <v>93</v>
      </c>
      <c r="C44" s="258" t="s">
        <v>94</v>
      </c>
      <c r="D44" s="14"/>
      <c r="E44" s="19" t="s">
        <v>92</v>
      </c>
      <c r="F44" s="17">
        <v>2</v>
      </c>
      <c r="G44" s="17">
        <v>2</v>
      </c>
      <c r="H44" s="14"/>
      <c r="I44" s="14"/>
      <c r="J44" s="16"/>
      <c r="K44" s="17">
        <v>5</v>
      </c>
      <c r="L44" s="14"/>
      <c r="M44" s="17">
        <v>2</v>
      </c>
      <c r="N44" s="14"/>
      <c r="O44" s="14"/>
      <c r="P44" s="14"/>
      <c r="Q44" s="14"/>
      <c r="R44" s="14"/>
      <c r="S44" s="14"/>
      <c r="T44" s="14"/>
      <c r="U44" s="17">
        <v>51</v>
      </c>
      <c r="V44" s="14"/>
      <c r="W44" s="14"/>
      <c r="X44" s="14"/>
      <c r="Y44" s="14"/>
      <c r="Z44" s="14"/>
      <c r="AA44" s="14"/>
      <c r="AB44" s="14"/>
      <c r="AC44" s="17">
        <v>2</v>
      </c>
      <c r="AD44" s="14"/>
      <c r="AE44" s="14"/>
      <c r="AF44" s="14"/>
      <c r="AG44" s="14"/>
      <c r="AH44" s="14"/>
      <c r="AI44" s="14"/>
    </row>
    <row r="45" spans="1:35" ht="15.75" customHeight="1">
      <c r="A45" s="20">
        <v>7</v>
      </c>
      <c r="B45" s="259" t="s">
        <v>95</v>
      </c>
      <c r="C45" s="258"/>
      <c r="D45" s="14"/>
      <c r="E45" s="15">
        <f>SUM(E46:E47)</f>
        <v>5756</v>
      </c>
      <c r="F45" s="12">
        <v>18</v>
      </c>
      <c r="G45" s="12">
        <v>18</v>
      </c>
      <c r="H45" s="14"/>
      <c r="I45" s="14"/>
      <c r="J45" s="16"/>
      <c r="K45" s="12"/>
      <c r="L45" s="14"/>
      <c r="M45" s="12">
        <v>11</v>
      </c>
      <c r="N45" s="14"/>
      <c r="O45" s="14"/>
      <c r="P45" s="14"/>
      <c r="Q45" s="14"/>
      <c r="R45" s="14"/>
      <c r="S45" s="14"/>
      <c r="T45" s="14"/>
      <c r="U45" s="12">
        <v>263</v>
      </c>
      <c r="V45" s="14"/>
      <c r="W45" s="14"/>
      <c r="X45" s="14"/>
      <c r="Y45" s="14"/>
      <c r="Z45" s="14"/>
      <c r="AA45" s="14"/>
      <c r="AB45" s="14"/>
      <c r="AC45" s="12">
        <v>13</v>
      </c>
      <c r="AD45" s="14"/>
      <c r="AE45" s="14"/>
      <c r="AF45" s="14"/>
      <c r="AG45" s="14"/>
      <c r="AH45" s="14"/>
      <c r="AI45" s="14"/>
    </row>
    <row r="46" spans="1:35" ht="15.75" customHeight="1">
      <c r="A46" s="11"/>
      <c r="B46" s="258" t="s">
        <v>96</v>
      </c>
      <c r="C46" s="258" t="s">
        <v>97</v>
      </c>
      <c r="D46" s="14"/>
      <c r="E46" s="17">
        <v>5506</v>
      </c>
      <c r="F46" s="17">
        <v>16</v>
      </c>
      <c r="G46" s="17">
        <v>16</v>
      </c>
      <c r="H46" s="17"/>
      <c r="I46" s="14"/>
      <c r="J46" s="19" t="s">
        <v>30</v>
      </c>
      <c r="K46" s="17"/>
      <c r="L46" s="14"/>
      <c r="M46" s="17">
        <v>7</v>
      </c>
      <c r="N46" s="14"/>
      <c r="O46" s="14"/>
      <c r="P46" s="14"/>
      <c r="Q46" s="14"/>
      <c r="R46" s="14"/>
      <c r="S46" s="14"/>
      <c r="T46" s="14"/>
      <c r="U46" s="17">
        <v>161</v>
      </c>
      <c r="V46" s="14"/>
      <c r="W46" s="14"/>
      <c r="X46" s="14"/>
      <c r="Y46" s="14"/>
      <c r="Z46" s="14"/>
      <c r="AA46" s="14"/>
      <c r="AB46" s="14"/>
      <c r="AC46" s="17">
        <v>8</v>
      </c>
      <c r="AD46" s="14"/>
      <c r="AE46" s="14"/>
      <c r="AF46" s="14"/>
      <c r="AG46" s="14"/>
      <c r="AH46" s="14"/>
      <c r="AI46" s="14"/>
    </row>
    <row r="47" spans="1:35" ht="15.75" customHeight="1">
      <c r="A47" s="11"/>
      <c r="B47" s="258" t="s">
        <v>98</v>
      </c>
      <c r="C47" s="258" t="s">
        <v>99</v>
      </c>
      <c r="D47" s="14"/>
      <c r="E47" s="17">
        <v>250</v>
      </c>
      <c r="F47" s="17">
        <v>2</v>
      </c>
      <c r="G47" s="17">
        <v>2</v>
      </c>
      <c r="H47" s="14"/>
      <c r="I47" s="14"/>
      <c r="J47" s="16"/>
      <c r="K47" s="17">
        <v>10</v>
      </c>
      <c r="L47" s="14"/>
      <c r="M47" s="17">
        <v>2</v>
      </c>
      <c r="N47" s="14"/>
      <c r="O47" s="14"/>
      <c r="P47" s="14"/>
      <c r="Q47" s="14"/>
      <c r="R47" s="14"/>
      <c r="S47" s="14"/>
      <c r="T47" s="14"/>
      <c r="U47" s="17">
        <v>57</v>
      </c>
      <c r="V47" s="14"/>
      <c r="W47" s="14"/>
      <c r="X47" s="14"/>
      <c r="Y47" s="14"/>
      <c r="Z47" s="14"/>
      <c r="AA47" s="14"/>
      <c r="AB47" s="14"/>
      <c r="AC47" s="17">
        <v>3</v>
      </c>
      <c r="AD47" s="14"/>
      <c r="AE47" s="14"/>
      <c r="AF47" s="14"/>
      <c r="AG47" s="14"/>
      <c r="AH47" s="14"/>
      <c r="AI47" s="14"/>
    </row>
    <row r="48" spans="1:35" ht="15.75" customHeight="1">
      <c r="A48" s="20"/>
      <c r="B48" s="259" t="s">
        <v>121</v>
      </c>
      <c r="C48" s="258" t="s">
        <v>97</v>
      </c>
      <c r="D48" s="14"/>
      <c r="E48" s="17" t="s">
        <v>67</v>
      </c>
      <c r="F48" s="17">
        <v>2</v>
      </c>
      <c r="G48" s="17">
        <v>2</v>
      </c>
      <c r="H48" s="14"/>
      <c r="I48" s="14"/>
      <c r="J48" s="16"/>
      <c r="K48" s="17">
        <v>4</v>
      </c>
      <c r="L48" s="14"/>
      <c r="M48" s="17">
        <v>2</v>
      </c>
      <c r="N48" s="14"/>
      <c r="O48" s="14"/>
      <c r="P48" s="14"/>
      <c r="Q48" s="14"/>
      <c r="R48" s="14"/>
      <c r="S48" s="14"/>
      <c r="T48" s="14"/>
      <c r="U48" s="17">
        <v>45</v>
      </c>
      <c r="V48" s="14"/>
      <c r="W48" s="14"/>
      <c r="X48" s="14"/>
      <c r="Y48" s="14"/>
      <c r="Z48" s="14"/>
      <c r="AA48" s="14"/>
      <c r="AB48" s="14"/>
      <c r="AC48" s="17">
        <v>2</v>
      </c>
      <c r="AD48" s="14"/>
      <c r="AE48" s="14"/>
      <c r="AF48" s="14"/>
      <c r="AG48" s="14"/>
      <c r="AH48" s="14"/>
      <c r="AI48" s="14"/>
    </row>
    <row r="49" spans="1:35" ht="15.75" customHeight="1">
      <c r="A49" s="20">
        <v>8</v>
      </c>
      <c r="B49" s="259" t="s">
        <v>101</v>
      </c>
      <c r="C49" s="259"/>
      <c r="D49" s="15"/>
      <c r="E49" s="12">
        <f>SUM(E50:E51)</f>
        <v>4559.7</v>
      </c>
      <c r="F49" s="12">
        <v>15</v>
      </c>
      <c r="G49" s="12">
        <v>8</v>
      </c>
      <c r="H49" s="15"/>
      <c r="I49" s="15"/>
      <c r="J49" s="20"/>
      <c r="K49" s="12"/>
      <c r="L49" s="15"/>
      <c r="M49" s="12">
        <v>7</v>
      </c>
      <c r="N49" s="15"/>
      <c r="O49" s="15"/>
      <c r="P49" s="15"/>
      <c r="Q49" s="15"/>
      <c r="R49" s="15"/>
      <c r="S49" s="15"/>
      <c r="T49" s="15"/>
      <c r="U49" s="12">
        <f>SUM(U50:U51)</f>
        <v>211</v>
      </c>
      <c r="V49" s="12"/>
      <c r="W49" s="15"/>
      <c r="X49" s="15"/>
      <c r="Y49" s="15"/>
      <c r="Z49" s="15"/>
      <c r="AA49" s="15"/>
      <c r="AB49" s="15"/>
      <c r="AC49" s="12">
        <f>SUM(AC50:AC51)</f>
        <v>7</v>
      </c>
      <c r="AD49" s="15"/>
      <c r="AE49" s="15"/>
      <c r="AF49" s="15"/>
      <c r="AG49" s="15"/>
      <c r="AH49" s="15"/>
      <c r="AI49" s="15"/>
    </row>
    <row r="50" spans="1:35" ht="15.75" customHeight="1">
      <c r="A50" s="11"/>
      <c r="B50" s="258" t="s">
        <v>96</v>
      </c>
      <c r="C50" s="258" t="s">
        <v>102</v>
      </c>
      <c r="D50" s="14"/>
      <c r="E50" s="17">
        <v>4278</v>
      </c>
      <c r="F50" s="17">
        <v>13</v>
      </c>
      <c r="G50" s="17">
        <v>8</v>
      </c>
      <c r="H50" s="17">
        <v>5</v>
      </c>
      <c r="I50" s="14"/>
      <c r="J50" s="19" t="s">
        <v>30</v>
      </c>
      <c r="K50" s="14"/>
      <c r="L50" s="14"/>
      <c r="M50" s="17">
        <v>6</v>
      </c>
      <c r="N50" s="14"/>
      <c r="O50" s="14"/>
      <c r="P50" s="14"/>
      <c r="Q50" s="14"/>
      <c r="R50" s="14"/>
      <c r="S50" s="14"/>
      <c r="T50" s="14"/>
      <c r="U50" s="17">
        <v>189</v>
      </c>
      <c r="V50" s="17"/>
      <c r="W50" s="14"/>
      <c r="X50" s="14"/>
      <c r="Y50" s="14"/>
      <c r="Z50" s="14"/>
      <c r="AA50" s="14"/>
      <c r="AB50" s="14"/>
      <c r="AC50" s="17">
        <v>6</v>
      </c>
      <c r="AD50" s="14"/>
      <c r="AE50" s="14"/>
      <c r="AF50" s="14"/>
      <c r="AG50" s="14"/>
      <c r="AH50" s="14"/>
      <c r="AI50" s="14"/>
    </row>
    <row r="51" spans="1:35" ht="15.75" customHeight="1">
      <c r="A51" s="11"/>
      <c r="B51" s="258" t="s">
        <v>103</v>
      </c>
      <c r="C51" s="258" t="s">
        <v>104</v>
      </c>
      <c r="D51" s="14"/>
      <c r="E51" s="17">
        <v>281.7</v>
      </c>
      <c r="F51" s="17">
        <v>2</v>
      </c>
      <c r="G51" s="14"/>
      <c r="H51" s="17">
        <v>2</v>
      </c>
      <c r="I51" s="14"/>
      <c r="J51" s="19" t="s">
        <v>30</v>
      </c>
      <c r="K51" s="17">
        <v>25</v>
      </c>
      <c r="L51" s="14"/>
      <c r="M51" s="17">
        <v>1</v>
      </c>
      <c r="N51" s="14"/>
      <c r="O51" s="14"/>
      <c r="P51" s="14"/>
      <c r="Q51" s="14"/>
      <c r="R51" s="14"/>
      <c r="S51" s="14"/>
      <c r="T51" s="14"/>
      <c r="U51" s="17">
        <v>22</v>
      </c>
      <c r="V51" s="17"/>
      <c r="W51" s="14"/>
      <c r="X51" s="14"/>
      <c r="Y51" s="14"/>
      <c r="Z51" s="14"/>
      <c r="AA51" s="14"/>
      <c r="AB51" s="14"/>
      <c r="AC51" s="17">
        <v>1</v>
      </c>
      <c r="AD51" s="14"/>
      <c r="AE51" s="14"/>
      <c r="AF51" s="14"/>
      <c r="AG51" s="14"/>
      <c r="AH51" s="14"/>
      <c r="AI51" s="14"/>
    </row>
    <row r="52" spans="1:35" ht="15.75" customHeight="1">
      <c r="A52" s="20">
        <v>9</v>
      </c>
      <c r="B52" s="259" t="s">
        <v>122</v>
      </c>
      <c r="C52" s="258"/>
      <c r="D52" s="14"/>
      <c r="E52" s="12">
        <f t="shared" ref="E52:H52" si="10">E53</f>
        <v>6349</v>
      </c>
      <c r="F52" s="12">
        <f t="shared" si="10"/>
        <v>33</v>
      </c>
      <c r="G52" s="12">
        <f t="shared" si="10"/>
        <v>16</v>
      </c>
      <c r="H52" s="12">
        <f t="shared" si="10"/>
        <v>17</v>
      </c>
      <c r="I52" s="14"/>
      <c r="J52" s="16"/>
      <c r="K52" s="14"/>
      <c r="L52" s="14"/>
      <c r="M52" s="14"/>
      <c r="N52" s="14"/>
      <c r="O52" s="12">
        <f>O53</f>
        <v>32</v>
      </c>
      <c r="P52" s="14"/>
      <c r="Q52" s="14"/>
      <c r="R52" s="14"/>
      <c r="S52" s="14"/>
      <c r="T52" s="14"/>
      <c r="U52" s="14"/>
      <c r="V52" s="14"/>
      <c r="W52" s="12">
        <f>W53</f>
        <v>1055</v>
      </c>
      <c r="X52" s="14"/>
      <c r="Y52" s="14"/>
      <c r="Z52" s="14"/>
      <c r="AA52" s="14"/>
      <c r="AB52" s="14"/>
      <c r="AC52" s="14"/>
      <c r="AD52" s="14"/>
      <c r="AE52" s="12">
        <f>AE53</f>
        <v>45</v>
      </c>
      <c r="AF52" s="14"/>
      <c r="AG52" s="14"/>
      <c r="AH52" s="14"/>
      <c r="AI52" s="14"/>
    </row>
    <row r="53" spans="1:35" ht="15.75" customHeight="1">
      <c r="A53" s="20"/>
      <c r="B53" s="258" t="s">
        <v>123</v>
      </c>
      <c r="C53" s="258" t="s">
        <v>124</v>
      </c>
      <c r="D53" s="14"/>
      <c r="E53" s="17">
        <v>6349</v>
      </c>
      <c r="F53" s="17">
        <v>33</v>
      </c>
      <c r="G53" s="17">
        <v>16</v>
      </c>
      <c r="H53" s="17">
        <v>17</v>
      </c>
      <c r="I53" s="14"/>
      <c r="J53" s="16"/>
      <c r="K53" s="14"/>
      <c r="L53" s="14"/>
      <c r="M53" s="14"/>
      <c r="N53" s="14"/>
      <c r="O53" s="17">
        <v>32</v>
      </c>
      <c r="P53" s="14"/>
      <c r="Q53" s="14"/>
      <c r="R53" s="14"/>
      <c r="S53" s="14"/>
      <c r="T53" s="14"/>
      <c r="U53" s="14"/>
      <c r="V53" s="14"/>
      <c r="W53" s="17">
        <v>1055</v>
      </c>
      <c r="X53" s="14"/>
      <c r="Y53" s="14"/>
      <c r="Z53" s="14"/>
      <c r="AA53" s="14"/>
      <c r="AB53" s="14"/>
      <c r="AC53" s="14"/>
      <c r="AD53" s="14"/>
      <c r="AE53" s="17">
        <v>45</v>
      </c>
      <c r="AF53" s="14"/>
      <c r="AG53" s="14"/>
      <c r="AH53" s="14"/>
      <c r="AI53" s="14"/>
    </row>
    <row r="54" spans="1:35" ht="15.75" customHeight="1">
      <c r="A54" s="20">
        <v>10</v>
      </c>
      <c r="B54" s="259" t="s">
        <v>125</v>
      </c>
      <c r="C54" s="260"/>
      <c r="D54" s="45"/>
      <c r="E54" s="45">
        <f t="shared" ref="E54:I54" si="11">SUM(E55:E59)</f>
        <v>7618.4</v>
      </c>
      <c r="F54" s="45">
        <f t="shared" si="11"/>
        <v>27</v>
      </c>
      <c r="G54" s="45">
        <f t="shared" si="11"/>
        <v>0</v>
      </c>
      <c r="H54" s="45">
        <f t="shared" si="11"/>
        <v>26</v>
      </c>
      <c r="I54" s="45">
        <f t="shared" si="11"/>
        <v>1</v>
      </c>
      <c r="J54" s="45"/>
      <c r="K54" s="45"/>
      <c r="L54" s="45"/>
      <c r="M54" s="45"/>
      <c r="N54" s="45"/>
      <c r="O54" s="45">
        <f>SUM(O55:O59)</f>
        <v>18</v>
      </c>
      <c r="P54" s="15"/>
      <c r="Q54" s="15"/>
      <c r="R54" s="15"/>
      <c r="S54" s="15"/>
      <c r="T54" s="15"/>
      <c r="U54" s="15"/>
      <c r="V54" s="15"/>
      <c r="W54" s="45">
        <f>SUM(W55:W59)</f>
        <v>259</v>
      </c>
      <c r="X54" s="15"/>
      <c r="Y54" s="15"/>
      <c r="Z54" s="15"/>
      <c r="AA54" s="15"/>
      <c r="AB54" s="15"/>
      <c r="AC54" s="15"/>
      <c r="AD54" s="15"/>
      <c r="AE54" s="45">
        <f>SUM(AE55:AE59)</f>
        <v>24</v>
      </c>
      <c r="AF54" s="15"/>
      <c r="AG54" s="15"/>
      <c r="AH54" s="15"/>
      <c r="AI54" s="15"/>
    </row>
    <row r="55" spans="1:35" ht="15.75" customHeight="1">
      <c r="A55" s="20"/>
      <c r="B55" s="258" t="s">
        <v>126</v>
      </c>
      <c r="C55" s="258" t="s">
        <v>127</v>
      </c>
      <c r="D55" s="14"/>
      <c r="E55" s="17">
        <v>5387</v>
      </c>
      <c r="F55" s="17">
        <v>16</v>
      </c>
      <c r="G55" s="17"/>
      <c r="H55" s="17">
        <v>16</v>
      </c>
      <c r="I55" s="14"/>
      <c r="J55" s="19" t="s">
        <v>30</v>
      </c>
      <c r="K55" s="17">
        <v>2</v>
      </c>
      <c r="L55" s="14"/>
      <c r="M55" s="14"/>
      <c r="N55" s="14"/>
      <c r="O55" s="17">
        <v>9</v>
      </c>
      <c r="P55" s="14"/>
      <c r="Q55" s="14"/>
      <c r="R55" s="14"/>
      <c r="S55" s="14"/>
      <c r="T55" s="14"/>
      <c r="U55" s="14"/>
      <c r="V55" s="14"/>
      <c r="W55" s="17">
        <v>201</v>
      </c>
      <c r="X55" s="14"/>
      <c r="Y55" s="14"/>
      <c r="Z55" s="14"/>
      <c r="AA55" s="14"/>
      <c r="AB55" s="14"/>
      <c r="AC55" s="14"/>
      <c r="AD55" s="14"/>
      <c r="AE55" s="17">
        <v>8</v>
      </c>
      <c r="AF55" s="14"/>
      <c r="AG55" s="14"/>
      <c r="AH55" s="14"/>
      <c r="AI55" s="14"/>
    </row>
    <row r="56" spans="1:35" ht="15.75" customHeight="1">
      <c r="A56" s="20"/>
      <c r="B56" s="258" t="s">
        <v>128</v>
      </c>
      <c r="C56" s="258" t="s">
        <v>127</v>
      </c>
      <c r="D56" s="14"/>
      <c r="E56" s="17">
        <v>1195.4000000000001</v>
      </c>
      <c r="F56" s="17">
        <v>5</v>
      </c>
      <c r="G56" s="14"/>
      <c r="H56" s="17">
        <v>5</v>
      </c>
      <c r="I56" s="14"/>
      <c r="J56" s="19" t="s">
        <v>129</v>
      </c>
      <c r="K56" s="17">
        <v>2</v>
      </c>
      <c r="L56" s="14"/>
      <c r="M56" s="14"/>
      <c r="N56" s="14"/>
      <c r="O56" s="17">
        <v>5</v>
      </c>
      <c r="P56" s="14"/>
      <c r="Q56" s="14"/>
      <c r="R56" s="14"/>
      <c r="S56" s="14"/>
      <c r="T56" s="14"/>
      <c r="U56" s="14"/>
      <c r="V56" s="14"/>
      <c r="W56" s="17">
        <v>58</v>
      </c>
      <c r="X56" s="14"/>
      <c r="Y56" s="14"/>
      <c r="Z56" s="14"/>
      <c r="AA56" s="14"/>
      <c r="AB56" s="14"/>
      <c r="AC56" s="14"/>
      <c r="AD56" s="14"/>
      <c r="AE56" s="17">
        <v>16</v>
      </c>
      <c r="AF56" s="14"/>
      <c r="AG56" s="14"/>
      <c r="AH56" s="14"/>
      <c r="AI56" s="14"/>
    </row>
    <row r="57" spans="1:35" ht="15.75" customHeight="1">
      <c r="A57" s="20"/>
      <c r="B57" s="258" t="s">
        <v>130</v>
      </c>
      <c r="C57" s="258" t="s">
        <v>127</v>
      </c>
      <c r="D57" s="17">
        <v>2012</v>
      </c>
      <c r="E57" s="17">
        <v>423</v>
      </c>
      <c r="F57" s="17">
        <v>2</v>
      </c>
      <c r="G57" s="14"/>
      <c r="H57" s="17">
        <v>2</v>
      </c>
      <c r="I57" s="14"/>
      <c r="J57" s="19" t="s">
        <v>129</v>
      </c>
      <c r="K57" s="17">
        <v>1</v>
      </c>
      <c r="L57" s="14"/>
      <c r="M57" s="14"/>
      <c r="N57" s="14"/>
      <c r="O57" s="17">
        <v>2</v>
      </c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ht="15.75" customHeight="1">
      <c r="A58" s="20"/>
      <c r="B58" s="258" t="s">
        <v>131</v>
      </c>
      <c r="C58" s="258" t="s">
        <v>132</v>
      </c>
      <c r="D58" s="17">
        <v>2012</v>
      </c>
      <c r="E58" s="17">
        <v>348</v>
      </c>
      <c r="F58" s="17">
        <v>2</v>
      </c>
      <c r="G58" s="14"/>
      <c r="H58" s="17">
        <v>1</v>
      </c>
      <c r="I58" s="17">
        <v>1</v>
      </c>
      <c r="J58" s="19" t="s">
        <v>129</v>
      </c>
      <c r="K58" s="17">
        <v>1.2</v>
      </c>
      <c r="L58" s="14"/>
      <c r="M58" s="14"/>
      <c r="N58" s="14"/>
      <c r="O58" s="17">
        <v>2</v>
      </c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 ht="15.75" customHeight="1">
      <c r="A59" s="20"/>
      <c r="B59" s="258" t="s">
        <v>133</v>
      </c>
      <c r="C59" s="258" t="s">
        <v>134</v>
      </c>
      <c r="D59" s="17">
        <v>2011</v>
      </c>
      <c r="E59" s="17">
        <v>265</v>
      </c>
      <c r="F59" s="17">
        <v>2</v>
      </c>
      <c r="G59" s="14"/>
      <c r="H59" s="17">
        <v>2</v>
      </c>
      <c r="I59" s="14"/>
      <c r="J59" s="19" t="s">
        <v>129</v>
      </c>
      <c r="K59" s="17">
        <v>3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5" ht="15.75" customHeight="1">
      <c r="A60" s="20">
        <v>11</v>
      </c>
      <c r="B60" s="259" t="s">
        <v>135</v>
      </c>
      <c r="C60" s="258"/>
      <c r="D60" s="14"/>
      <c r="E60" s="15">
        <f t="shared" ref="E60:H60" si="12">SUM(E61:E62)</f>
        <v>4956</v>
      </c>
      <c r="F60" s="15">
        <f t="shared" si="12"/>
        <v>31</v>
      </c>
      <c r="G60" s="15">
        <f t="shared" si="12"/>
        <v>27</v>
      </c>
      <c r="H60" s="15">
        <f t="shared" si="12"/>
        <v>4</v>
      </c>
      <c r="I60" s="14"/>
      <c r="J60" s="16"/>
      <c r="K60" s="14"/>
      <c r="L60" s="14"/>
      <c r="M60" s="14"/>
      <c r="N60" s="14"/>
      <c r="O60" s="15">
        <f>SUM(O61:O62)</f>
        <v>22</v>
      </c>
      <c r="P60" s="14"/>
      <c r="Q60" s="14"/>
      <c r="R60" s="14"/>
      <c r="S60" s="14"/>
      <c r="T60" s="14"/>
      <c r="U60" s="14"/>
      <c r="V60" s="14"/>
      <c r="W60" s="12">
        <v>565</v>
      </c>
      <c r="X60" s="14"/>
      <c r="Y60" s="14"/>
      <c r="Z60" s="14"/>
      <c r="AA60" s="14"/>
      <c r="AB60" s="14"/>
      <c r="AC60" s="14"/>
      <c r="AD60" s="14"/>
      <c r="AE60" s="12">
        <v>33</v>
      </c>
      <c r="AF60" s="14"/>
      <c r="AG60" s="14"/>
      <c r="AH60" s="14"/>
      <c r="AI60" s="14"/>
    </row>
    <row r="61" spans="1:35" ht="15.75" customHeight="1">
      <c r="A61" s="20"/>
      <c r="B61" s="258" t="s">
        <v>136</v>
      </c>
      <c r="C61" s="258" t="s">
        <v>137</v>
      </c>
      <c r="D61" s="14"/>
      <c r="E61" s="17">
        <v>4270</v>
      </c>
      <c r="F61" s="17">
        <v>24</v>
      </c>
      <c r="G61" s="17">
        <v>20</v>
      </c>
      <c r="H61" s="17">
        <v>4</v>
      </c>
      <c r="I61" s="14"/>
      <c r="J61" s="16"/>
      <c r="K61" s="17">
        <v>3</v>
      </c>
      <c r="L61" s="14"/>
      <c r="M61" s="14"/>
      <c r="N61" s="14"/>
      <c r="O61" s="17">
        <v>9</v>
      </c>
      <c r="P61" s="14"/>
      <c r="Q61" s="14"/>
      <c r="R61" s="14"/>
      <c r="S61" s="14"/>
      <c r="T61" s="14"/>
      <c r="U61" s="14"/>
      <c r="V61" s="14"/>
      <c r="W61" s="17">
        <v>227</v>
      </c>
      <c r="X61" s="14"/>
      <c r="Y61" s="14"/>
      <c r="Z61" s="14"/>
      <c r="AA61" s="14"/>
      <c r="AB61" s="14"/>
      <c r="AC61" s="14"/>
      <c r="AD61" s="14"/>
      <c r="AE61" s="17">
        <v>16</v>
      </c>
      <c r="AF61" s="14"/>
      <c r="AG61" s="14"/>
      <c r="AH61" s="14"/>
      <c r="AI61" s="14"/>
    </row>
    <row r="62" spans="1:35" ht="15.75" customHeight="1">
      <c r="A62" s="20"/>
      <c r="B62" s="258" t="s">
        <v>138</v>
      </c>
      <c r="C62" s="258" t="s">
        <v>139</v>
      </c>
      <c r="D62" s="14"/>
      <c r="E62" s="17">
        <v>686</v>
      </c>
      <c r="F62" s="17">
        <v>7</v>
      </c>
      <c r="G62" s="17">
        <v>7</v>
      </c>
      <c r="H62" s="14"/>
      <c r="I62" s="14"/>
      <c r="J62" s="16"/>
      <c r="K62" s="17">
        <v>5</v>
      </c>
      <c r="L62" s="14"/>
      <c r="M62" s="14"/>
      <c r="N62" s="14"/>
      <c r="O62" s="17">
        <v>13</v>
      </c>
      <c r="P62" s="14"/>
      <c r="Q62" s="14"/>
      <c r="R62" s="14"/>
      <c r="S62" s="14"/>
      <c r="T62" s="14"/>
      <c r="U62" s="14"/>
      <c r="V62" s="14"/>
      <c r="W62" s="17">
        <v>338</v>
      </c>
      <c r="X62" s="14"/>
      <c r="Y62" s="14"/>
      <c r="Z62" s="14"/>
      <c r="AA62" s="14"/>
      <c r="AB62" s="14"/>
      <c r="AC62" s="14"/>
      <c r="AD62" s="14"/>
      <c r="AE62" s="17">
        <v>17</v>
      </c>
      <c r="AF62" s="14"/>
      <c r="AG62" s="14"/>
      <c r="AH62" s="14"/>
      <c r="AI62" s="14"/>
    </row>
    <row r="63" spans="1:35" ht="15.75" customHeight="1">
      <c r="A63" s="20">
        <v>12</v>
      </c>
      <c r="B63" s="259" t="s">
        <v>140</v>
      </c>
      <c r="C63" s="258"/>
      <c r="D63" s="14"/>
      <c r="E63" s="15">
        <f t="shared" ref="E63:H63" si="13">SUM(E64:E69)</f>
        <v>5029</v>
      </c>
      <c r="F63" s="15">
        <f t="shared" si="13"/>
        <v>22</v>
      </c>
      <c r="G63" s="15">
        <f t="shared" si="13"/>
        <v>16</v>
      </c>
      <c r="H63" s="15">
        <f t="shared" si="13"/>
        <v>6</v>
      </c>
      <c r="I63" s="14"/>
      <c r="J63" s="16"/>
      <c r="K63" s="14"/>
      <c r="L63" s="14"/>
      <c r="M63" s="14"/>
      <c r="N63" s="14"/>
      <c r="O63" s="15">
        <f>SUM(O64:O69)</f>
        <v>28</v>
      </c>
      <c r="P63" s="14"/>
      <c r="Q63" s="14"/>
      <c r="R63" s="14"/>
      <c r="S63" s="14"/>
      <c r="T63" s="14"/>
      <c r="U63" s="14"/>
      <c r="V63" s="14"/>
      <c r="W63" s="15">
        <f>SUM(W64:W69)</f>
        <v>630</v>
      </c>
      <c r="X63" s="14"/>
      <c r="Y63" s="14"/>
      <c r="Z63" s="14"/>
      <c r="AA63" s="14"/>
      <c r="AB63" s="14"/>
      <c r="AC63" s="14"/>
      <c r="AD63" s="14"/>
      <c r="AE63" s="15">
        <f>SUM(AE64:AE69)</f>
        <v>36</v>
      </c>
      <c r="AF63" s="14"/>
      <c r="AG63" s="14"/>
      <c r="AH63" s="14"/>
      <c r="AI63" s="14"/>
    </row>
    <row r="64" spans="1:35" ht="15.75" customHeight="1">
      <c r="A64" s="20"/>
      <c r="B64" s="258" t="s">
        <v>96</v>
      </c>
      <c r="C64" s="258" t="s">
        <v>141</v>
      </c>
      <c r="D64" s="14"/>
      <c r="E64" s="17">
        <v>2862</v>
      </c>
      <c r="F64" s="17">
        <v>6</v>
      </c>
      <c r="G64" s="17">
        <v>6</v>
      </c>
      <c r="H64" s="14"/>
      <c r="I64" s="14"/>
      <c r="J64" s="19" t="s">
        <v>30</v>
      </c>
      <c r="K64" s="17">
        <v>2</v>
      </c>
      <c r="L64" s="14"/>
      <c r="M64" s="14"/>
      <c r="N64" s="14"/>
      <c r="O64" s="17">
        <v>8</v>
      </c>
      <c r="P64" s="14"/>
      <c r="Q64" s="14"/>
      <c r="R64" s="14"/>
      <c r="S64" s="14"/>
      <c r="T64" s="14"/>
      <c r="U64" s="14"/>
      <c r="V64" s="14"/>
      <c r="W64" s="17">
        <v>175</v>
      </c>
      <c r="X64" s="14"/>
      <c r="Y64" s="14"/>
      <c r="Z64" s="14"/>
      <c r="AA64" s="14"/>
      <c r="AB64" s="14"/>
      <c r="AC64" s="14"/>
      <c r="AD64" s="14"/>
      <c r="AE64" s="17">
        <v>12</v>
      </c>
      <c r="AF64" s="14"/>
      <c r="AG64" s="14"/>
      <c r="AH64" s="14"/>
      <c r="AI64" s="14"/>
    </row>
    <row r="65" spans="1:35" ht="15.75" customHeight="1">
      <c r="A65" s="20"/>
      <c r="B65" s="258" t="s">
        <v>142</v>
      </c>
      <c r="C65" s="258" t="s">
        <v>143</v>
      </c>
      <c r="D65" s="14"/>
      <c r="E65" s="17">
        <v>210</v>
      </c>
      <c r="F65" s="17">
        <v>2</v>
      </c>
      <c r="G65" s="17">
        <v>2</v>
      </c>
      <c r="H65" s="14"/>
      <c r="I65" s="14"/>
      <c r="J65" s="16"/>
      <c r="K65" s="17">
        <v>2</v>
      </c>
      <c r="L65" s="14"/>
      <c r="M65" s="14"/>
      <c r="N65" s="14"/>
      <c r="O65" s="17">
        <v>1</v>
      </c>
      <c r="P65" s="14"/>
      <c r="Q65" s="14"/>
      <c r="R65" s="14"/>
      <c r="S65" s="14"/>
      <c r="T65" s="14"/>
      <c r="U65" s="14"/>
      <c r="V65" s="14"/>
      <c r="W65" s="17">
        <v>8</v>
      </c>
      <c r="X65" s="14"/>
      <c r="Y65" s="14"/>
      <c r="Z65" s="14"/>
      <c r="AA65" s="14"/>
      <c r="AB65" s="14"/>
      <c r="AC65" s="14"/>
      <c r="AD65" s="14"/>
      <c r="AE65" s="17">
        <v>1</v>
      </c>
      <c r="AF65" s="14"/>
      <c r="AG65" s="14"/>
      <c r="AH65" s="14"/>
      <c r="AI65" s="14"/>
    </row>
    <row r="66" spans="1:35" ht="15.75" customHeight="1">
      <c r="A66" s="20"/>
      <c r="B66" s="258" t="s">
        <v>144</v>
      </c>
      <c r="C66" s="258" t="s">
        <v>143</v>
      </c>
      <c r="D66" s="17">
        <v>2011</v>
      </c>
      <c r="E66" s="17">
        <v>135</v>
      </c>
      <c r="F66" s="17">
        <v>1</v>
      </c>
      <c r="G66" s="14"/>
      <c r="H66" s="17">
        <v>1</v>
      </c>
      <c r="I66" s="14"/>
      <c r="J66" s="16"/>
      <c r="K66" s="17">
        <v>2</v>
      </c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:35" ht="15.75" customHeight="1">
      <c r="A67" s="20"/>
      <c r="B67" s="258" t="s">
        <v>145</v>
      </c>
      <c r="C67" s="258" t="s">
        <v>146</v>
      </c>
      <c r="D67" s="14"/>
      <c r="E67" s="17">
        <v>648</v>
      </c>
      <c r="F67" s="17">
        <v>2</v>
      </c>
      <c r="G67" s="17">
        <v>2</v>
      </c>
      <c r="H67" s="14"/>
      <c r="I67" s="14"/>
      <c r="J67" s="16"/>
      <c r="K67" s="17">
        <v>3</v>
      </c>
      <c r="L67" s="14"/>
      <c r="M67" s="14"/>
      <c r="N67" s="14"/>
      <c r="O67" s="17">
        <v>4</v>
      </c>
      <c r="P67" s="14"/>
      <c r="Q67" s="14"/>
      <c r="R67" s="14"/>
      <c r="S67" s="14"/>
      <c r="T67" s="14"/>
      <c r="U67" s="14"/>
      <c r="V67" s="14"/>
      <c r="W67" s="17">
        <v>73</v>
      </c>
      <c r="X67" s="14"/>
      <c r="Y67" s="14"/>
      <c r="Z67" s="14"/>
      <c r="AA67" s="14"/>
      <c r="AB67" s="14"/>
      <c r="AC67" s="14"/>
      <c r="AD67" s="14"/>
      <c r="AE67" s="17">
        <v>4</v>
      </c>
      <c r="AF67" s="14"/>
      <c r="AG67" s="14"/>
      <c r="AH67" s="14"/>
      <c r="AI67" s="14"/>
    </row>
    <row r="68" spans="1:35" ht="15.75" customHeight="1">
      <c r="A68" s="20"/>
      <c r="B68" s="258" t="s">
        <v>147</v>
      </c>
      <c r="C68" s="258" t="s">
        <v>146</v>
      </c>
      <c r="D68" s="14"/>
      <c r="E68" s="17">
        <v>918</v>
      </c>
      <c r="F68" s="17">
        <v>10</v>
      </c>
      <c r="G68" s="17">
        <v>6</v>
      </c>
      <c r="H68" s="17">
        <v>4</v>
      </c>
      <c r="I68" s="14"/>
      <c r="J68" s="16"/>
      <c r="K68" s="17">
        <v>5</v>
      </c>
      <c r="L68" s="14"/>
      <c r="M68" s="14"/>
      <c r="N68" s="14"/>
      <c r="O68" s="17">
        <v>13</v>
      </c>
      <c r="P68" s="14"/>
      <c r="Q68" s="14"/>
      <c r="R68" s="14"/>
      <c r="S68" s="14"/>
      <c r="T68" s="14"/>
      <c r="U68" s="14"/>
      <c r="V68" s="14"/>
      <c r="W68" s="17">
        <v>351</v>
      </c>
      <c r="X68" s="14"/>
      <c r="Y68" s="14"/>
      <c r="Z68" s="14"/>
      <c r="AA68" s="14"/>
      <c r="AB68" s="14"/>
      <c r="AC68" s="14"/>
      <c r="AD68" s="14"/>
      <c r="AE68" s="17">
        <v>17</v>
      </c>
      <c r="AF68" s="14"/>
      <c r="AG68" s="14"/>
      <c r="AH68" s="14"/>
      <c r="AI68" s="14"/>
    </row>
    <row r="69" spans="1:35" ht="15.75" customHeight="1">
      <c r="A69" s="20"/>
      <c r="B69" s="258" t="s">
        <v>148</v>
      </c>
      <c r="C69" s="258" t="s">
        <v>146</v>
      </c>
      <c r="D69" s="14"/>
      <c r="E69" s="17">
        <v>256</v>
      </c>
      <c r="F69" s="17">
        <v>1</v>
      </c>
      <c r="G69" s="14"/>
      <c r="H69" s="17">
        <v>1</v>
      </c>
      <c r="I69" s="14"/>
      <c r="J69" s="16"/>
      <c r="K69" s="17">
        <v>7</v>
      </c>
      <c r="L69" s="14"/>
      <c r="M69" s="14"/>
      <c r="N69" s="14"/>
      <c r="O69" s="17">
        <v>2</v>
      </c>
      <c r="P69" s="14"/>
      <c r="Q69" s="14"/>
      <c r="R69" s="14"/>
      <c r="S69" s="14"/>
      <c r="T69" s="14"/>
      <c r="U69" s="14"/>
      <c r="V69" s="14"/>
      <c r="W69" s="17">
        <v>23</v>
      </c>
      <c r="X69" s="14"/>
      <c r="Y69" s="14"/>
      <c r="Z69" s="14"/>
      <c r="AA69" s="14"/>
      <c r="AB69" s="14"/>
      <c r="AC69" s="14"/>
      <c r="AD69" s="14"/>
      <c r="AE69" s="17">
        <v>2</v>
      </c>
      <c r="AF69" s="14"/>
      <c r="AG69" s="14"/>
      <c r="AH69" s="14"/>
      <c r="AI69" s="14"/>
    </row>
    <row r="70" spans="1:35" ht="15.75" customHeight="1">
      <c r="A70" s="20"/>
      <c r="B70" s="258" t="s">
        <v>149</v>
      </c>
      <c r="C70" s="258" t="s">
        <v>150</v>
      </c>
      <c r="D70" s="17">
        <v>2012</v>
      </c>
      <c r="E70" s="17">
        <v>272</v>
      </c>
      <c r="F70" s="17">
        <v>1</v>
      </c>
      <c r="G70" s="14"/>
      <c r="H70" s="17">
        <v>1</v>
      </c>
      <c r="I70" s="14"/>
      <c r="J70" s="16"/>
      <c r="K70" s="17">
        <v>7</v>
      </c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1:35" ht="15.75" customHeight="1">
      <c r="A71" s="20">
        <v>13</v>
      </c>
      <c r="B71" s="259" t="s">
        <v>151</v>
      </c>
      <c r="C71" s="258"/>
      <c r="D71" s="14"/>
      <c r="E71" s="46">
        <f t="shared" ref="E71:G71" si="14">SUM(E72:E77)</f>
        <v>11024</v>
      </c>
      <c r="F71" s="15">
        <f t="shared" si="14"/>
        <v>25</v>
      </c>
      <c r="G71" s="15">
        <f t="shared" si="14"/>
        <v>24</v>
      </c>
      <c r="H71" s="12">
        <v>1</v>
      </c>
      <c r="I71" s="14"/>
      <c r="J71" s="16"/>
      <c r="K71" s="15"/>
      <c r="L71" s="14"/>
      <c r="M71" s="14"/>
      <c r="N71" s="14"/>
      <c r="O71" s="12">
        <v>21</v>
      </c>
      <c r="P71" s="14"/>
      <c r="Q71" s="14"/>
      <c r="R71" s="14"/>
      <c r="S71" s="14"/>
      <c r="T71" s="14"/>
      <c r="U71" s="14"/>
      <c r="V71" s="14"/>
      <c r="W71" s="12">
        <v>345</v>
      </c>
      <c r="X71" s="14"/>
      <c r="Y71" s="14"/>
      <c r="Z71" s="14"/>
      <c r="AA71" s="14"/>
      <c r="AB71" s="14"/>
      <c r="AC71" s="14"/>
      <c r="AD71" s="14"/>
      <c r="AE71" s="12">
        <v>30</v>
      </c>
      <c r="AF71" s="14"/>
      <c r="AG71" s="14"/>
      <c r="AH71" s="14"/>
      <c r="AI71" s="14"/>
    </row>
    <row r="72" spans="1:35" ht="15.75" customHeight="1">
      <c r="A72" s="20"/>
      <c r="B72" s="258" t="s">
        <v>152</v>
      </c>
      <c r="C72" s="258" t="s">
        <v>153</v>
      </c>
      <c r="D72" s="14"/>
      <c r="E72" s="47">
        <v>5236.2</v>
      </c>
      <c r="F72" s="17">
        <v>13</v>
      </c>
      <c r="G72" s="17">
        <v>13</v>
      </c>
      <c r="H72" s="14"/>
      <c r="I72" s="14"/>
      <c r="J72" s="19" t="s">
        <v>30</v>
      </c>
      <c r="K72" s="14"/>
      <c r="L72" s="14"/>
      <c r="M72" s="14"/>
      <c r="N72" s="14"/>
      <c r="O72" s="17">
        <v>9</v>
      </c>
      <c r="P72" s="14"/>
      <c r="Q72" s="14"/>
      <c r="R72" s="14"/>
      <c r="S72" s="14"/>
      <c r="T72" s="14"/>
      <c r="U72" s="14"/>
      <c r="V72" s="14"/>
      <c r="W72" s="17">
        <v>210</v>
      </c>
      <c r="X72" s="14"/>
      <c r="Y72" s="14"/>
      <c r="Z72" s="14"/>
      <c r="AA72" s="14"/>
      <c r="AB72" s="14"/>
      <c r="AC72" s="14"/>
      <c r="AD72" s="14"/>
      <c r="AE72" s="17">
        <v>16</v>
      </c>
      <c r="AF72" s="14"/>
      <c r="AG72" s="14"/>
      <c r="AH72" s="14"/>
      <c r="AI72" s="14"/>
    </row>
    <row r="73" spans="1:35" ht="15.75" customHeight="1">
      <c r="A73" s="20"/>
      <c r="B73" s="258" t="s">
        <v>154</v>
      </c>
      <c r="C73" s="258" t="s">
        <v>155</v>
      </c>
      <c r="D73" s="14"/>
      <c r="E73" s="17">
        <v>1284</v>
      </c>
      <c r="F73" s="17">
        <v>3</v>
      </c>
      <c r="G73" s="17">
        <v>3</v>
      </c>
      <c r="H73" s="14"/>
      <c r="I73" s="14"/>
      <c r="J73" s="16"/>
      <c r="K73" s="17">
        <v>10</v>
      </c>
      <c r="L73" s="14"/>
      <c r="M73" s="14"/>
      <c r="N73" s="14"/>
      <c r="O73" s="17">
        <v>5</v>
      </c>
      <c r="P73" s="14"/>
      <c r="Q73" s="14"/>
      <c r="R73" s="14"/>
      <c r="S73" s="14"/>
      <c r="T73" s="14"/>
      <c r="U73" s="14"/>
      <c r="V73" s="14"/>
      <c r="W73" s="17">
        <v>67</v>
      </c>
      <c r="X73" s="14"/>
      <c r="Y73" s="14"/>
      <c r="Z73" s="14"/>
      <c r="AA73" s="14"/>
      <c r="AB73" s="14"/>
      <c r="AC73" s="14"/>
      <c r="AD73" s="14"/>
      <c r="AE73" s="17">
        <v>6</v>
      </c>
      <c r="AF73" s="14"/>
      <c r="AG73" s="14"/>
      <c r="AH73" s="14"/>
      <c r="AI73" s="14"/>
    </row>
    <row r="74" spans="1:35" ht="15.75" customHeight="1">
      <c r="A74" s="20"/>
      <c r="B74" s="258" t="s">
        <v>158</v>
      </c>
      <c r="C74" s="258" t="s">
        <v>155</v>
      </c>
      <c r="D74" s="14"/>
      <c r="E74" s="17">
        <v>328.8</v>
      </c>
      <c r="F74" s="17">
        <v>2</v>
      </c>
      <c r="G74" s="17">
        <v>2</v>
      </c>
      <c r="H74" s="14"/>
      <c r="I74" s="14"/>
      <c r="J74" s="19" t="s">
        <v>30</v>
      </c>
      <c r="K74" s="17">
        <v>15</v>
      </c>
      <c r="L74" s="14"/>
      <c r="M74" s="14"/>
      <c r="N74" s="14"/>
      <c r="O74" s="17">
        <v>4</v>
      </c>
      <c r="P74" s="14"/>
      <c r="Q74" s="14"/>
      <c r="R74" s="14"/>
      <c r="S74" s="14"/>
      <c r="T74" s="14"/>
      <c r="U74" s="14"/>
      <c r="V74" s="14"/>
      <c r="W74" s="17">
        <v>47</v>
      </c>
      <c r="X74" s="14"/>
      <c r="Y74" s="14"/>
      <c r="Z74" s="14"/>
      <c r="AA74" s="14"/>
      <c r="AB74" s="14"/>
      <c r="AC74" s="14"/>
      <c r="AD74" s="14"/>
      <c r="AE74" s="17">
        <v>5</v>
      </c>
      <c r="AF74" s="14"/>
      <c r="AG74" s="14"/>
      <c r="AH74" s="14"/>
      <c r="AI74" s="14"/>
    </row>
    <row r="75" spans="1:35" ht="15.75" customHeight="1">
      <c r="A75" s="20"/>
      <c r="B75" s="258" t="s">
        <v>159</v>
      </c>
      <c r="C75" s="258" t="s">
        <v>160</v>
      </c>
      <c r="D75" s="14"/>
      <c r="E75" s="17">
        <v>1359</v>
      </c>
      <c r="F75" s="17">
        <v>3</v>
      </c>
      <c r="G75" s="17">
        <v>3</v>
      </c>
      <c r="H75" s="14"/>
      <c r="I75" s="14"/>
      <c r="J75" s="19" t="s">
        <v>30</v>
      </c>
      <c r="K75" s="17">
        <v>5</v>
      </c>
      <c r="L75" s="14"/>
      <c r="M75" s="14"/>
      <c r="N75" s="14"/>
      <c r="O75" s="17">
        <v>3</v>
      </c>
      <c r="P75" s="14"/>
      <c r="Q75" s="14"/>
      <c r="R75" s="14"/>
      <c r="S75" s="14"/>
      <c r="T75" s="14"/>
      <c r="U75" s="14"/>
      <c r="V75" s="14"/>
      <c r="W75" s="17">
        <v>21</v>
      </c>
      <c r="X75" s="14"/>
      <c r="Y75" s="14"/>
      <c r="Z75" s="14"/>
      <c r="AA75" s="14"/>
      <c r="AB75" s="14"/>
      <c r="AC75" s="14"/>
      <c r="AD75" s="14"/>
      <c r="AE75" s="17">
        <v>3</v>
      </c>
      <c r="AF75" s="14"/>
      <c r="AG75" s="14"/>
      <c r="AH75" s="14"/>
      <c r="AI75" s="14"/>
    </row>
    <row r="76" spans="1:35" ht="15.75" customHeight="1">
      <c r="A76" s="20"/>
      <c r="B76" s="258" t="s">
        <v>161</v>
      </c>
      <c r="C76" s="258" t="s">
        <v>162</v>
      </c>
      <c r="D76" s="17">
        <v>2011</v>
      </c>
      <c r="E76" s="17">
        <v>1000</v>
      </c>
      <c r="F76" s="17">
        <v>1</v>
      </c>
      <c r="G76" s="17"/>
      <c r="H76" s="17">
        <v>1</v>
      </c>
      <c r="I76" s="14"/>
      <c r="J76" s="16"/>
      <c r="K76" s="17"/>
      <c r="L76" s="14"/>
      <c r="M76" s="14"/>
      <c r="N76" s="14"/>
      <c r="O76" s="17"/>
      <c r="P76" s="14"/>
      <c r="Q76" s="14"/>
      <c r="R76" s="14"/>
      <c r="S76" s="14"/>
      <c r="T76" s="14"/>
      <c r="U76" s="14"/>
      <c r="V76" s="14"/>
      <c r="W76" s="17"/>
      <c r="X76" s="14"/>
      <c r="Y76" s="14"/>
      <c r="Z76" s="14"/>
      <c r="AA76" s="14"/>
      <c r="AB76" s="14"/>
      <c r="AC76" s="14"/>
      <c r="AD76" s="14"/>
      <c r="AE76" s="17"/>
      <c r="AF76" s="14"/>
      <c r="AG76" s="14"/>
      <c r="AH76" s="14"/>
      <c r="AI76" s="14"/>
    </row>
    <row r="77" spans="1:35" ht="15.75" customHeight="1">
      <c r="A77" s="20"/>
      <c r="B77" s="258" t="s">
        <v>163</v>
      </c>
      <c r="C77" s="258" t="s">
        <v>164</v>
      </c>
      <c r="D77" s="17">
        <v>2003</v>
      </c>
      <c r="E77" s="17">
        <v>1816</v>
      </c>
      <c r="F77" s="17">
        <v>3</v>
      </c>
      <c r="G77" s="17">
        <v>3</v>
      </c>
      <c r="H77" s="14"/>
      <c r="I77" s="14"/>
      <c r="J77" s="16"/>
      <c r="K77" s="17"/>
      <c r="L77" s="14"/>
      <c r="M77" s="14"/>
      <c r="N77" s="14"/>
      <c r="O77" s="17"/>
      <c r="P77" s="14"/>
      <c r="Q77" s="14"/>
      <c r="R77" s="14"/>
      <c r="S77" s="14"/>
      <c r="T77" s="14"/>
      <c r="U77" s="14"/>
      <c r="V77" s="14"/>
      <c r="W77" s="17"/>
      <c r="X77" s="14"/>
      <c r="Y77" s="14"/>
      <c r="Z77" s="14"/>
      <c r="AA77" s="14"/>
      <c r="AB77" s="14"/>
      <c r="AC77" s="14"/>
      <c r="AD77" s="14"/>
      <c r="AE77" s="17"/>
      <c r="AF77" s="14"/>
      <c r="AG77" s="14"/>
      <c r="AH77" s="14"/>
      <c r="AI77" s="14"/>
    </row>
    <row r="78" spans="1:35" ht="15.75" customHeight="1">
      <c r="A78" s="20">
        <v>15</v>
      </c>
      <c r="B78" s="259" t="s">
        <v>165</v>
      </c>
      <c r="C78" s="258"/>
      <c r="D78" s="14"/>
      <c r="E78" s="15">
        <f t="shared" ref="E78:I78" si="15">SUM(E79:E82)</f>
        <v>9457</v>
      </c>
      <c r="F78" s="15">
        <f t="shared" si="15"/>
        <v>18</v>
      </c>
      <c r="G78" s="15">
        <f t="shared" si="15"/>
        <v>8</v>
      </c>
      <c r="H78" s="15">
        <f t="shared" si="15"/>
        <v>10</v>
      </c>
      <c r="I78" s="15">
        <f t="shared" si="15"/>
        <v>0</v>
      </c>
      <c r="J78" s="16"/>
      <c r="K78" s="14"/>
      <c r="L78" s="14"/>
      <c r="M78" s="14"/>
      <c r="N78" s="14"/>
      <c r="O78" s="15">
        <f>SUM(O79:O82)</f>
        <v>23</v>
      </c>
      <c r="P78" s="14"/>
      <c r="Q78" s="14"/>
      <c r="R78" s="14"/>
      <c r="S78" s="14"/>
      <c r="T78" s="14"/>
      <c r="U78" s="14"/>
      <c r="V78" s="14"/>
      <c r="W78" s="15">
        <f>SUM(W79:W82)</f>
        <v>524</v>
      </c>
      <c r="X78" s="14"/>
      <c r="Y78" s="14"/>
      <c r="Z78" s="14"/>
      <c r="AA78" s="14"/>
      <c r="AB78" s="14"/>
      <c r="AC78" s="14"/>
      <c r="AD78" s="14"/>
      <c r="AE78" s="15">
        <f>SUM(AE79:AE82)</f>
        <v>34</v>
      </c>
      <c r="AF78" s="14"/>
      <c r="AG78" s="14"/>
      <c r="AH78" s="14"/>
      <c r="AI78" s="14"/>
    </row>
    <row r="79" spans="1:35" ht="15.75" customHeight="1">
      <c r="A79" s="20"/>
      <c r="B79" s="258" t="s">
        <v>136</v>
      </c>
      <c r="C79" s="258" t="s">
        <v>89</v>
      </c>
      <c r="D79" s="14"/>
      <c r="E79" s="17">
        <v>7688</v>
      </c>
      <c r="F79" s="17">
        <v>12</v>
      </c>
      <c r="G79" s="17">
        <v>8</v>
      </c>
      <c r="H79" s="17">
        <v>4</v>
      </c>
      <c r="I79" s="14"/>
      <c r="J79" s="19" t="s">
        <v>30</v>
      </c>
      <c r="K79" s="17"/>
      <c r="L79" s="14"/>
      <c r="M79" s="14"/>
      <c r="N79" s="14"/>
      <c r="O79" s="17">
        <v>19</v>
      </c>
      <c r="P79" s="14"/>
      <c r="Q79" s="14"/>
      <c r="R79" s="14"/>
      <c r="S79" s="14"/>
      <c r="T79" s="14"/>
      <c r="U79" s="14"/>
      <c r="V79" s="14"/>
      <c r="W79" s="17">
        <v>478</v>
      </c>
      <c r="X79" s="14"/>
      <c r="Y79" s="14"/>
      <c r="Z79" s="14"/>
      <c r="AA79" s="14"/>
      <c r="AB79" s="14"/>
      <c r="AC79" s="14"/>
      <c r="AD79" s="14"/>
      <c r="AE79" s="17">
        <v>29</v>
      </c>
      <c r="AF79" s="14"/>
      <c r="AG79" s="14"/>
      <c r="AH79" s="14"/>
      <c r="AI79" s="14"/>
    </row>
    <row r="80" spans="1:35" ht="15.75" customHeight="1">
      <c r="A80" s="20"/>
      <c r="B80" s="258" t="s">
        <v>166</v>
      </c>
      <c r="C80" s="258" t="s">
        <v>167</v>
      </c>
      <c r="D80" s="14"/>
      <c r="E80" s="17">
        <v>594</v>
      </c>
      <c r="F80" s="17">
        <v>2</v>
      </c>
      <c r="G80" s="14"/>
      <c r="H80" s="17">
        <v>2</v>
      </c>
      <c r="I80" s="14"/>
      <c r="J80" s="19" t="s">
        <v>30</v>
      </c>
      <c r="K80" s="17">
        <v>6</v>
      </c>
      <c r="L80" s="14"/>
      <c r="M80" s="14"/>
      <c r="N80" s="14"/>
      <c r="O80" s="17">
        <v>4</v>
      </c>
      <c r="P80" s="14"/>
      <c r="Q80" s="14"/>
      <c r="R80" s="14"/>
      <c r="S80" s="14"/>
      <c r="T80" s="14"/>
      <c r="U80" s="14"/>
      <c r="V80" s="14"/>
      <c r="W80" s="17">
        <v>46</v>
      </c>
      <c r="X80" s="14"/>
      <c r="Y80" s="14"/>
      <c r="Z80" s="14"/>
      <c r="AA80" s="14"/>
      <c r="AB80" s="14"/>
      <c r="AC80" s="14"/>
      <c r="AD80" s="14"/>
      <c r="AE80" s="17">
        <v>5</v>
      </c>
      <c r="AF80" s="14"/>
      <c r="AG80" s="14"/>
      <c r="AH80" s="14"/>
      <c r="AI80" s="14"/>
    </row>
    <row r="81" spans="1:35" ht="15.75" customHeight="1">
      <c r="A81" s="20"/>
      <c r="B81" s="258" t="s">
        <v>168</v>
      </c>
      <c r="C81" s="258" t="s">
        <v>169</v>
      </c>
      <c r="D81" s="17">
        <v>2016</v>
      </c>
      <c r="E81" s="17">
        <v>675</v>
      </c>
      <c r="F81" s="17">
        <v>2</v>
      </c>
      <c r="G81" s="14"/>
      <c r="H81" s="17">
        <v>2</v>
      </c>
      <c r="I81" s="14"/>
      <c r="J81" s="19" t="s">
        <v>30</v>
      </c>
      <c r="K81" s="17">
        <v>2</v>
      </c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1:35" ht="15.75" customHeight="1">
      <c r="A82" s="20"/>
      <c r="B82" s="258" t="s">
        <v>170</v>
      </c>
      <c r="C82" s="258" t="s">
        <v>171</v>
      </c>
      <c r="D82" s="17">
        <v>2017</v>
      </c>
      <c r="E82" s="17">
        <v>500</v>
      </c>
      <c r="F82" s="17">
        <v>2</v>
      </c>
      <c r="G82" s="14"/>
      <c r="H82" s="17">
        <v>2</v>
      </c>
      <c r="I82" s="14"/>
      <c r="J82" s="19" t="s">
        <v>30</v>
      </c>
      <c r="K82" s="17">
        <v>4</v>
      </c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1:35" ht="15.75" customHeight="1">
      <c r="A83" s="20">
        <v>16</v>
      </c>
      <c r="B83" s="259" t="s">
        <v>172</v>
      </c>
      <c r="C83" s="258"/>
      <c r="D83" s="14"/>
      <c r="E83" s="12">
        <v>12409.3</v>
      </c>
      <c r="F83" s="12">
        <v>31</v>
      </c>
      <c r="G83" s="12">
        <v>14</v>
      </c>
      <c r="H83" s="12">
        <v>16</v>
      </c>
      <c r="I83" s="12">
        <v>1</v>
      </c>
      <c r="J83" s="16"/>
      <c r="K83" s="14"/>
      <c r="L83" s="14"/>
      <c r="M83" s="14"/>
      <c r="N83" s="14"/>
      <c r="O83" s="12">
        <v>13</v>
      </c>
      <c r="P83" s="14"/>
      <c r="Q83" s="14"/>
      <c r="R83" s="14"/>
      <c r="S83" s="14"/>
      <c r="T83" s="14"/>
      <c r="U83" s="14"/>
      <c r="V83" s="14"/>
      <c r="W83" s="12">
        <v>305</v>
      </c>
      <c r="X83" s="14"/>
      <c r="Y83" s="14"/>
      <c r="Z83" s="14"/>
      <c r="AA83" s="14"/>
      <c r="AB83" s="14"/>
      <c r="AC83" s="14"/>
      <c r="AD83" s="14"/>
      <c r="AE83" s="12">
        <v>26</v>
      </c>
      <c r="AF83" s="14"/>
      <c r="AG83" s="14"/>
      <c r="AH83" s="14"/>
      <c r="AI83" s="14"/>
    </row>
    <row r="84" spans="1:35" ht="18" customHeight="1">
      <c r="A84" s="11"/>
      <c r="B84" s="258" t="s">
        <v>173</v>
      </c>
      <c r="C84" s="258" t="s">
        <v>91</v>
      </c>
      <c r="D84" s="14"/>
      <c r="E84" s="17">
        <v>8103.9</v>
      </c>
      <c r="F84" s="17">
        <v>22</v>
      </c>
      <c r="G84" s="17">
        <v>14</v>
      </c>
      <c r="H84" s="17">
        <v>8</v>
      </c>
      <c r="I84" s="17">
        <v>0</v>
      </c>
      <c r="J84" s="19" t="s">
        <v>30</v>
      </c>
      <c r="K84" s="14"/>
      <c r="L84" s="14"/>
      <c r="M84" s="14"/>
      <c r="N84" s="14"/>
      <c r="O84" s="17">
        <v>10</v>
      </c>
      <c r="P84" s="14"/>
      <c r="Q84" s="14"/>
      <c r="R84" s="14"/>
      <c r="S84" s="14"/>
      <c r="T84" s="14"/>
      <c r="U84" s="14"/>
      <c r="V84" s="14"/>
      <c r="W84" s="17">
        <v>273</v>
      </c>
      <c r="X84" s="14"/>
      <c r="Y84" s="14"/>
      <c r="Z84" s="14"/>
      <c r="AA84" s="14"/>
      <c r="AB84" s="14"/>
      <c r="AC84" s="14"/>
      <c r="AD84" s="14"/>
      <c r="AE84" s="17">
        <v>22</v>
      </c>
      <c r="AF84" s="14"/>
      <c r="AG84" s="14"/>
      <c r="AH84" s="14"/>
      <c r="AI84" s="14"/>
    </row>
    <row r="85" spans="1:35" ht="15.75" customHeight="1">
      <c r="A85" s="11"/>
      <c r="B85" s="258" t="s">
        <v>174</v>
      </c>
      <c r="C85" s="258" t="s">
        <v>175</v>
      </c>
      <c r="D85" s="14"/>
      <c r="E85" s="17">
        <v>1940.1</v>
      </c>
      <c r="F85" s="17">
        <v>3</v>
      </c>
      <c r="G85" s="14"/>
      <c r="H85" s="17">
        <v>2</v>
      </c>
      <c r="I85" s="17">
        <v>1</v>
      </c>
      <c r="J85" s="19" t="s">
        <v>30</v>
      </c>
      <c r="K85" s="17">
        <v>4</v>
      </c>
      <c r="L85" s="14"/>
      <c r="M85" s="14"/>
      <c r="N85" s="14"/>
      <c r="O85" s="17">
        <v>3</v>
      </c>
      <c r="P85" s="14"/>
      <c r="Q85" s="14"/>
      <c r="R85" s="14"/>
      <c r="S85" s="14"/>
      <c r="T85" s="14"/>
      <c r="U85" s="14"/>
      <c r="V85" s="14"/>
      <c r="W85" s="17">
        <v>32</v>
      </c>
      <c r="X85" s="14"/>
      <c r="Y85" s="14"/>
      <c r="Z85" s="14"/>
      <c r="AA85" s="14"/>
      <c r="AB85" s="14"/>
      <c r="AC85" s="14"/>
      <c r="AD85" s="14"/>
      <c r="AE85" s="17">
        <v>4</v>
      </c>
      <c r="AF85" s="14"/>
      <c r="AG85" s="14"/>
      <c r="AH85" s="14"/>
      <c r="AI85" s="14"/>
    </row>
    <row r="86" spans="1:35" ht="15.75" customHeight="1">
      <c r="A86" s="11"/>
      <c r="B86" s="258" t="s">
        <v>176</v>
      </c>
      <c r="C86" s="258" t="s">
        <v>91</v>
      </c>
      <c r="D86" s="17">
        <v>2010</v>
      </c>
      <c r="E86" s="50">
        <v>453.2</v>
      </c>
      <c r="F86" s="17">
        <v>2</v>
      </c>
      <c r="G86" s="14"/>
      <c r="H86" s="17">
        <v>2</v>
      </c>
      <c r="I86" s="14"/>
      <c r="J86" s="19" t="s">
        <v>30</v>
      </c>
      <c r="K86" s="17">
        <v>3</v>
      </c>
      <c r="L86" s="14"/>
      <c r="M86" s="14"/>
      <c r="N86" s="14"/>
      <c r="O86" s="17">
        <v>0</v>
      </c>
      <c r="P86" s="14"/>
      <c r="Q86" s="14"/>
      <c r="R86" s="14"/>
      <c r="S86" s="14"/>
      <c r="T86" s="14"/>
      <c r="U86" s="14"/>
      <c r="V86" s="14"/>
      <c r="W86" s="17">
        <v>0</v>
      </c>
      <c r="X86" s="14"/>
      <c r="Y86" s="14"/>
      <c r="Z86" s="14"/>
      <c r="AA86" s="14"/>
      <c r="AB86" s="14"/>
      <c r="AC86" s="14"/>
      <c r="AD86" s="14"/>
      <c r="AE86" s="17">
        <v>0</v>
      </c>
      <c r="AF86" s="14"/>
      <c r="AG86" s="14"/>
      <c r="AH86" s="14"/>
      <c r="AI86" s="14"/>
    </row>
    <row r="87" spans="1:35" ht="15.75" customHeight="1">
      <c r="A87" s="11"/>
      <c r="B87" s="258" t="s">
        <v>177</v>
      </c>
      <c r="C87" s="258" t="s">
        <v>169</v>
      </c>
      <c r="D87" s="17">
        <v>2010</v>
      </c>
      <c r="E87" s="50">
        <v>711.8</v>
      </c>
      <c r="F87" s="17">
        <v>2</v>
      </c>
      <c r="G87" s="14"/>
      <c r="H87" s="17">
        <v>2</v>
      </c>
      <c r="I87" s="14"/>
      <c r="J87" s="19"/>
      <c r="K87" s="17">
        <v>4</v>
      </c>
      <c r="L87" s="14"/>
      <c r="M87" s="14"/>
      <c r="N87" s="14"/>
      <c r="O87" s="17">
        <v>0</v>
      </c>
      <c r="P87" s="14"/>
      <c r="Q87" s="14"/>
      <c r="R87" s="14"/>
      <c r="S87" s="14"/>
      <c r="T87" s="14"/>
      <c r="U87" s="14"/>
      <c r="V87" s="14"/>
      <c r="W87" s="17">
        <v>0</v>
      </c>
      <c r="X87" s="14"/>
      <c r="Y87" s="14"/>
      <c r="Z87" s="14"/>
      <c r="AA87" s="14"/>
      <c r="AB87" s="14"/>
      <c r="AC87" s="14"/>
      <c r="AD87" s="14"/>
      <c r="AE87" s="17">
        <v>0</v>
      </c>
      <c r="AF87" s="14"/>
      <c r="AG87" s="14"/>
      <c r="AH87" s="14"/>
      <c r="AI87" s="14"/>
    </row>
    <row r="88" spans="1:35" ht="15.75" customHeight="1">
      <c r="A88" s="11"/>
      <c r="B88" s="258" t="s">
        <v>178</v>
      </c>
      <c r="C88" s="258" t="s">
        <v>91</v>
      </c>
      <c r="D88" s="17">
        <v>2009</v>
      </c>
      <c r="E88" s="17">
        <v>675</v>
      </c>
      <c r="F88" s="17">
        <v>1</v>
      </c>
      <c r="G88" s="14"/>
      <c r="H88" s="17">
        <v>1</v>
      </c>
      <c r="I88" s="14"/>
      <c r="J88" s="19" t="s">
        <v>30</v>
      </c>
      <c r="K88" s="17">
        <v>4</v>
      </c>
      <c r="L88" s="14"/>
      <c r="M88" s="14"/>
      <c r="N88" s="14"/>
      <c r="O88" s="17">
        <v>0</v>
      </c>
      <c r="P88" s="14"/>
      <c r="Q88" s="14"/>
      <c r="R88" s="14"/>
      <c r="S88" s="14"/>
      <c r="T88" s="14"/>
      <c r="U88" s="14"/>
      <c r="V88" s="14"/>
      <c r="W88" s="17">
        <v>0</v>
      </c>
      <c r="X88" s="14"/>
      <c r="Y88" s="14"/>
      <c r="Z88" s="14"/>
      <c r="AA88" s="14"/>
      <c r="AB88" s="14"/>
      <c r="AC88" s="14"/>
      <c r="AD88" s="14"/>
      <c r="AE88" s="17">
        <v>0</v>
      </c>
      <c r="AF88" s="14"/>
      <c r="AG88" s="14"/>
      <c r="AH88" s="14"/>
      <c r="AI88" s="14"/>
    </row>
    <row r="89" spans="1:35" ht="15.75" customHeight="1">
      <c r="A89" s="11"/>
      <c r="B89" s="258" t="s">
        <v>179</v>
      </c>
      <c r="C89" s="258" t="s">
        <v>175</v>
      </c>
      <c r="D89" s="17">
        <v>2009</v>
      </c>
      <c r="E89" s="50">
        <v>525.29999999999995</v>
      </c>
      <c r="F89" s="17">
        <v>1</v>
      </c>
      <c r="G89" s="14"/>
      <c r="H89" s="17">
        <v>1</v>
      </c>
      <c r="I89" s="14"/>
      <c r="J89" s="19" t="s">
        <v>30</v>
      </c>
      <c r="K89" s="17">
        <v>3</v>
      </c>
      <c r="L89" s="14"/>
      <c r="M89" s="14"/>
      <c r="N89" s="14"/>
      <c r="O89" s="17">
        <v>0</v>
      </c>
      <c r="P89" s="14"/>
      <c r="Q89" s="14"/>
      <c r="R89" s="14"/>
      <c r="S89" s="14"/>
      <c r="T89" s="14"/>
      <c r="U89" s="14"/>
      <c r="V89" s="14"/>
      <c r="W89" s="17">
        <v>0</v>
      </c>
      <c r="X89" s="14"/>
      <c r="Y89" s="14"/>
      <c r="Z89" s="14"/>
      <c r="AA89" s="14"/>
      <c r="AB89" s="14"/>
      <c r="AC89" s="14"/>
      <c r="AD89" s="14"/>
      <c r="AE89" s="17">
        <v>0</v>
      </c>
      <c r="AF89" s="14"/>
      <c r="AG89" s="14"/>
      <c r="AH89" s="14"/>
      <c r="AI89" s="14"/>
    </row>
    <row r="90" spans="1:35" ht="15.75" customHeight="1">
      <c r="A90" s="20">
        <v>17</v>
      </c>
      <c r="B90" s="259" t="s">
        <v>180</v>
      </c>
      <c r="C90" s="259"/>
      <c r="D90" s="14"/>
      <c r="E90" s="51">
        <f t="shared" ref="E90:H90" si="16">SUM(E91:E94)</f>
        <v>2054322</v>
      </c>
      <c r="F90" s="15">
        <f t="shared" si="16"/>
        <v>28</v>
      </c>
      <c r="G90" s="15">
        <f t="shared" si="16"/>
        <v>12</v>
      </c>
      <c r="H90" s="15">
        <f t="shared" si="16"/>
        <v>16</v>
      </c>
      <c r="I90" s="14"/>
      <c r="J90" s="16"/>
      <c r="K90" s="14"/>
      <c r="L90" s="14"/>
      <c r="M90" s="14"/>
      <c r="N90" s="14"/>
      <c r="O90" s="15">
        <f>SUM(O91:O94)</f>
        <v>17</v>
      </c>
      <c r="P90" s="14"/>
      <c r="Q90" s="14"/>
      <c r="R90" s="14"/>
      <c r="S90" s="14"/>
      <c r="T90" s="14"/>
      <c r="U90" s="14"/>
      <c r="V90" s="14"/>
      <c r="W90" s="15">
        <f>SUM(W91:W94)</f>
        <v>431</v>
      </c>
      <c r="X90" s="14"/>
      <c r="Y90" s="14"/>
      <c r="Z90" s="14"/>
      <c r="AA90" s="14"/>
      <c r="AB90" s="14"/>
      <c r="AC90" s="14"/>
      <c r="AD90" s="14"/>
      <c r="AE90" s="15">
        <f>SUM(AE91:AE94)</f>
        <v>31</v>
      </c>
      <c r="AF90" s="14"/>
      <c r="AG90" s="14"/>
      <c r="AH90" s="14"/>
      <c r="AI90" s="14"/>
    </row>
    <row r="91" spans="1:35" ht="15.75" customHeight="1">
      <c r="A91" s="20"/>
      <c r="B91" s="258" t="s">
        <v>181</v>
      </c>
      <c r="C91" s="258" t="s">
        <v>182</v>
      </c>
      <c r="D91" s="14"/>
      <c r="E91" s="52">
        <v>2053972</v>
      </c>
      <c r="F91" s="17">
        <v>23</v>
      </c>
      <c r="G91" s="17">
        <v>12</v>
      </c>
      <c r="H91" s="17">
        <v>11</v>
      </c>
      <c r="I91" s="14"/>
      <c r="J91" s="19" t="s">
        <v>30</v>
      </c>
      <c r="K91" s="14"/>
      <c r="L91" s="14"/>
      <c r="M91" s="14"/>
      <c r="N91" s="14"/>
      <c r="O91" s="17">
        <v>17</v>
      </c>
      <c r="P91" s="14"/>
      <c r="Q91" s="14"/>
      <c r="R91" s="14"/>
      <c r="S91" s="14"/>
      <c r="T91" s="14"/>
      <c r="U91" s="14"/>
      <c r="V91" s="14"/>
      <c r="W91" s="17">
        <v>431</v>
      </c>
      <c r="X91" s="14"/>
      <c r="Y91" s="14"/>
      <c r="Z91" s="14"/>
      <c r="AA91" s="14"/>
      <c r="AB91" s="14"/>
      <c r="AC91" s="14"/>
      <c r="AD91" s="14"/>
      <c r="AE91" s="17">
        <v>31</v>
      </c>
      <c r="AF91" s="14"/>
      <c r="AG91" s="14"/>
      <c r="AH91" s="14"/>
      <c r="AI91" s="14"/>
    </row>
    <row r="92" spans="1:35" ht="15.75" customHeight="1">
      <c r="A92" s="20"/>
      <c r="B92" s="258" t="s">
        <v>183</v>
      </c>
      <c r="C92" s="258" t="s">
        <v>182</v>
      </c>
      <c r="D92" s="17">
        <v>2010</v>
      </c>
      <c r="E92" s="17">
        <v>120</v>
      </c>
      <c r="F92" s="17">
        <v>2</v>
      </c>
      <c r="G92" s="14"/>
      <c r="H92" s="17">
        <v>2</v>
      </c>
      <c r="I92" s="14"/>
      <c r="J92" s="19" t="s">
        <v>30</v>
      </c>
      <c r="K92" s="53">
        <v>43222</v>
      </c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3" spans="1:35" ht="15.75" customHeight="1">
      <c r="A93" s="20"/>
      <c r="B93" s="258" t="s">
        <v>184</v>
      </c>
      <c r="C93" s="258" t="s">
        <v>182</v>
      </c>
      <c r="D93" s="17">
        <v>2010</v>
      </c>
      <c r="E93" s="50" t="s">
        <v>185</v>
      </c>
      <c r="F93" s="17">
        <v>1</v>
      </c>
      <c r="G93" s="14"/>
      <c r="H93" s="17">
        <v>1</v>
      </c>
      <c r="I93" s="14"/>
      <c r="J93" s="19" t="s">
        <v>30</v>
      </c>
      <c r="K93" s="17">
        <v>1</v>
      </c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  <row r="94" spans="1:35" ht="15.75" customHeight="1">
      <c r="A94" s="20"/>
      <c r="B94" s="258" t="s">
        <v>186</v>
      </c>
      <c r="C94" s="258" t="s">
        <v>182</v>
      </c>
      <c r="D94" s="17">
        <v>2010</v>
      </c>
      <c r="E94" s="17">
        <v>230</v>
      </c>
      <c r="F94" s="17">
        <v>2</v>
      </c>
      <c r="G94" s="14"/>
      <c r="H94" s="17">
        <v>2</v>
      </c>
      <c r="I94" s="14"/>
      <c r="J94" s="19" t="s">
        <v>30</v>
      </c>
      <c r="K94" s="17">
        <v>2</v>
      </c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</row>
    <row r="95" spans="1:35" ht="15.75" customHeight="1">
      <c r="A95" s="20">
        <v>18</v>
      </c>
      <c r="B95" s="259" t="s">
        <v>187</v>
      </c>
      <c r="C95" s="258"/>
      <c r="D95" s="14"/>
      <c r="E95" s="54">
        <f t="shared" ref="E95:I95" si="17">SUM(E96:E101)</f>
        <v>6330</v>
      </c>
      <c r="F95" s="15">
        <f t="shared" si="17"/>
        <v>32</v>
      </c>
      <c r="G95" s="15">
        <f t="shared" si="17"/>
        <v>21</v>
      </c>
      <c r="H95" s="15">
        <f t="shared" si="17"/>
        <v>9</v>
      </c>
      <c r="I95" s="15">
        <f t="shared" si="17"/>
        <v>2</v>
      </c>
      <c r="J95" s="16"/>
      <c r="K95" s="14"/>
      <c r="L95" s="14"/>
      <c r="M95" s="14"/>
      <c r="N95" s="14"/>
      <c r="O95" s="15">
        <f>SUM(O96:O101)</f>
        <v>15</v>
      </c>
      <c r="P95" s="14"/>
      <c r="Q95" s="14"/>
      <c r="R95" s="14"/>
      <c r="S95" s="14"/>
      <c r="T95" s="14"/>
      <c r="U95" s="14"/>
      <c r="V95" s="14"/>
      <c r="W95" s="15">
        <f>SUM(W96:W101)</f>
        <v>328</v>
      </c>
      <c r="X95" s="14"/>
      <c r="Y95" s="14"/>
      <c r="Z95" s="14"/>
      <c r="AA95" s="14"/>
      <c r="AB95" s="14"/>
      <c r="AC95" s="14"/>
      <c r="AD95" s="14"/>
      <c r="AE95" s="15">
        <f>SUM(AE96:AE101)</f>
        <v>25</v>
      </c>
      <c r="AF95" s="14"/>
      <c r="AG95" s="14"/>
      <c r="AH95" s="14"/>
      <c r="AI95" s="14"/>
    </row>
    <row r="96" spans="1:35" ht="15.75" customHeight="1">
      <c r="A96" s="20"/>
      <c r="B96" s="258" t="s">
        <v>188</v>
      </c>
      <c r="C96" s="258" t="s">
        <v>94</v>
      </c>
      <c r="D96" s="14"/>
      <c r="E96" s="55">
        <v>2900</v>
      </c>
      <c r="F96" s="17">
        <v>21</v>
      </c>
      <c r="G96" s="17">
        <v>21</v>
      </c>
      <c r="H96" s="14"/>
      <c r="I96" s="14"/>
      <c r="J96" s="19" t="s">
        <v>30</v>
      </c>
      <c r="K96" s="14"/>
      <c r="L96" s="14"/>
      <c r="M96" s="14"/>
      <c r="N96" s="14"/>
      <c r="O96" s="17">
        <v>9</v>
      </c>
      <c r="P96" s="14"/>
      <c r="Q96" s="14"/>
      <c r="R96" s="14"/>
      <c r="S96" s="14"/>
      <c r="T96" s="14"/>
      <c r="U96" s="14"/>
      <c r="V96" s="14"/>
      <c r="W96" s="17">
        <v>247</v>
      </c>
      <c r="X96" s="14"/>
      <c r="Y96" s="14"/>
      <c r="Z96" s="14"/>
      <c r="AA96" s="14"/>
      <c r="AB96" s="14"/>
      <c r="AC96" s="14"/>
      <c r="AD96" s="14"/>
      <c r="AE96" s="17">
        <v>19</v>
      </c>
      <c r="AF96" s="14"/>
      <c r="AG96" s="14"/>
      <c r="AH96" s="14"/>
      <c r="AI96" s="14"/>
    </row>
    <row r="97" spans="1:35" ht="15.75" customHeight="1">
      <c r="A97" s="20"/>
      <c r="B97" s="258" t="s">
        <v>189</v>
      </c>
      <c r="C97" s="258" t="s">
        <v>94</v>
      </c>
      <c r="D97" s="14"/>
      <c r="E97" s="17">
        <v>642</v>
      </c>
      <c r="F97" s="17">
        <v>2</v>
      </c>
      <c r="G97" s="14"/>
      <c r="H97" s="17">
        <v>2</v>
      </c>
      <c r="I97" s="14"/>
      <c r="J97" s="16"/>
      <c r="K97" s="17">
        <v>2</v>
      </c>
      <c r="L97" s="14"/>
      <c r="M97" s="14"/>
      <c r="N97" s="14"/>
      <c r="O97" s="17">
        <v>2</v>
      </c>
      <c r="P97" s="14"/>
      <c r="Q97" s="14"/>
      <c r="R97" s="14"/>
      <c r="S97" s="14"/>
      <c r="T97" s="14"/>
      <c r="U97" s="14"/>
      <c r="V97" s="14"/>
      <c r="W97" s="17">
        <v>37</v>
      </c>
      <c r="X97" s="14"/>
      <c r="Y97" s="14"/>
      <c r="Z97" s="14"/>
      <c r="AA97" s="14"/>
      <c r="AB97" s="14"/>
      <c r="AC97" s="14"/>
      <c r="AD97" s="14"/>
      <c r="AE97" s="17">
        <v>2</v>
      </c>
      <c r="AF97" s="14"/>
      <c r="AG97" s="14"/>
      <c r="AH97" s="14"/>
      <c r="AI97" s="14"/>
    </row>
    <row r="98" spans="1:35" ht="15.75" customHeight="1">
      <c r="A98" s="20"/>
      <c r="B98" s="258" t="s">
        <v>190</v>
      </c>
      <c r="C98" s="258" t="s">
        <v>171</v>
      </c>
      <c r="D98" s="14"/>
      <c r="E98" s="17">
        <v>757</v>
      </c>
      <c r="F98" s="17">
        <v>4</v>
      </c>
      <c r="G98" s="14"/>
      <c r="H98" s="17">
        <v>2</v>
      </c>
      <c r="I98" s="17">
        <v>2</v>
      </c>
      <c r="J98" s="16"/>
      <c r="K98" s="17">
        <v>7</v>
      </c>
      <c r="L98" s="14"/>
      <c r="M98" s="14"/>
      <c r="N98" s="14"/>
      <c r="O98" s="17">
        <v>4</v>
      </c>
      <c r="P98" s="14"/>
      <c r="Q98" s="14"/>
      <c r="R98" s="14"/>
      <c r="S98" s="14"/>
      <c r="T98" s="14"/>
      <c r="U98" s="14"/>
      <c r="V98" s="14"/>
      <c r="W98" s="17">
        <v>44</v>
      </c>
      <c r="X98" s="14"/>
      <c r="Y98" s="14"/>
      <c r="Z98" s="14"/>
      <c r="AA98" s="14"/>
      <c r="AB98" s="14"/>
      <c r="AC98" s="14"/>
      <c r="AD98" s="14"/>
      <c r="AE98" s="17">
        <v>4</v>
      </c>
      <c r="AF98" s="14"/>
      <c r="AG98" s="14"/>
      <c r="AH98" s="14"/>
      <c r="AI98" s="14"/>
    </row>
    <row r="99" spans="1:35" ht="15.75" customHeight="1">
      <c r="A99" s="20"/>
      <c r="B99" s="258" t="s">
        <v>191</v>
      </c>
      <c r="C99" s="258" t="s">
        <v>94</v>
      </c>
      <c r="D99" s="17">
        <v>2008</v>
      </c>
      <c r="E99" s="17">
        <v>433</v>
      </c>
      <c r="F99" s="17">
        <v>2</v>
      </c>
      <c r="G99" s="14"/>
      <c r="H99" s="17">
        <v>2</v>
      </c>
      <c r="I99" s="14"/>
      <c r="J99" s="16"/>
      <c r="K99" s="17">
        <v>1</v>
      </c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</row>
    <row r="100" spans="1:35" ht="15.75" customHeight="1">
      <c r="A100" s="20"/>
      <c r="B100" s="258" t="s">
        <v>192</v>
      </c>
      <c r="C100" s="258" t="s">
        <v>94</v>
      </c>
      <c r="D100" s="17">
        <v>2011</v>
      </c>
      <c r="E100" s="17">
        <v>1159</v>
      </c>
      <c r="F100" s="17">
        <v>2</v>
      </c>
      <c r="G100" s="14"/>
      <c r="H100" s="17">
        <v>2</v>
      </c>
      <c r="I100" s="14"/>
      <c r="J100" s="19" t="s">
        <v>30</v>
      </c>
      <c r="K100" s="17">
        <v>1</v>
      </c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</row>
    <row r="101" spans="1:35" ht="15.75" customHeight="1">
      <c r="A101" s="20"/>
      <c r="B101" s="258" t="s">
        <v>193</v>
      </c>
      <c r="C101" s="258" t="s">
        <v>89</v>
      </c>
      <c r="D101" s="17">
        <v>2009</v>
      </c>
      <c r="E101" s="17">
        <v>439</v>
      </c>
      <c r="F101" s="17">
        <v>1</v>
      </c>
      <c r="G101" s="14"/>
      <c r="H101" s="17">
        <v>1</v>
      </c>
      <c r="I101" s="14"/>
      <c r="J101" s="19" t="s">
        <v>30</v>
      </c>
      <c r="K101" s="17">
        <v>2</v>
      </c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</row>
    <row r="102" spans="1:35" ht="15.75" customHeight="1">
      <c r="A102" s="20">
        <v>19</v>
      </c>
      <c r="B102" s="259" t="s">
        <v>194</v>
      </c>
      <c r="C102" s="258"/>
      <c r="D102" s="14"/>
      <c r="E102" s="15">
        <f t="shared" ref="E102:H102" si="18">SUM(E103:E107)</f>
        <v>19717</v>
      </c>
      <c r="F102" s="15">
        <f t="shared" si="18"/>
        <v>30</v>
      </c>
      <c r="G102" s="15">
        <f t="shared" si="18"/>
        <v>16</v>
      </c>
      <c r="H102" s="15">
        <f t="shared" si="18"/>
        <v>14</v>
      </c>
      <c r="I102" s="14"/>
      <c r="J102" s="16"/>
      <c r="K102" s="14"/>
      <c r="L102" s="14"/>
      <c r="M102" s="14"/>
      <c r="N102" s="14"/>
      <c r="O102" s="15">
        <f>SUM(O103:O107)</f>
        <v>22</v>
      </c>
      <c r="P102" s="14"/>
      <c r="Q102" s="14"/>
      <c r="R102" s="14"/>
      <c r="S102" s="14"/>
      <c r="T102" s="14"/>
      <c r="U102" s="14"/>
      <c r="V102" s="14"/>
      <c r="W102" s="15">
        <f>SUM(W103:W107)</f>
        <v>520</v>
      </c>
      <c r="X102" s="14"/>
      <c r="Y102" s="14"/>
      <c r="Z102" s="14"/>
      <c r="AA102" s="14"/>
      <c r="AB102" s="14"/>
      <c r="AC102" s="14"/>
      <c r="AD102" s="14"/>
      <c r="AE102" s="15">
        <f>SUM(AE103:AE107)</f>
        <v>23</v>
      </c>
      <c r="AF102" s="14"/>
      <c r="AG102" s="14"/>
      <c r="AH102" s="14"/>
      <c r="AI102" s="14"/>
    </row>
    <row r="103" spans="1:35" ht="15.75" customHeight="1">
      <c r="A103" s="11"/>
      <c r="B103" s="258" t="s">
        <v>195</v>
      </c>
      <c r="C103" s="258" t="s">
        <v>196</v>
      </c>
      <c r="D103" s="14"/>
      <c r="E103" s="17">
        <v>4105</v>
      </c>
      <c r="F103" s="17">
        <v>16</v>
      </c>
      <c r="G103" s="17">
        <v>16</v>
      </c>
      <c r="H103" s="14"/>
      <c r="I103" s="14"/>
      <c r="J103" s="19" t="s">
        <v>30</v>
      </c>
      <c r="K103" s="17">
        <v>6</v>
      </c>
      <c r="L103" s="14"/>
      <c r="M103" s="14"/>
      <c r="N103" s="14"/>
      <c r="O103" s="17">
        <v>12</v>
      </c>
      <c r="P103" s="14"/>
      <c r="Q103" s="14"/>
      <c r="R103" s="14"/>
      <c r="S103" s="14"/>
      <c r="T103" s="14"/>
      <c r="U103" s="14"/>
      <c r="V103" s="14"/>
      <c r="W103" s="17">
        <v>296</v>
      </c>
      <c r="X103" s="14"/>
      <c r="Y103" s="14"/>
      <c r="Z103" s="14"/>
      <c r="AA103" s="14"/>
      <c r="AB103" s="14"/>
      <c r="AC103" s="14"/>
      <c r="AD103" s="14"/>
      <c r="AE103" s="17">
        <v>20</v>
      </c>
      <c r="AF103" s="14"/>
      <c r="AG103" s="14"/>
      <c r="AH103" s="14"/>
      <c r="AI103" s="14"/>
    </row>
    <row r="104" spans="1:35" ht="15.75" customHeight="1">
      <c r="A104" s="11"/>
      <c r="B104" s="258" t="s">
        <v>197</v>
      </c>
      <c r="C104" s="258" t="s">
        <v>196</v>
      </c>
      <c r="D104" s="14"/>
      <c r="E104" s="17">
        <v>1200</v>
      </c>
      <c r="F104" s="17">
        <v>2</v>
      </c>
      <c r="G104" s="14"/>
      <c r="H104" s="17">
        <v>2</v>
      </c>
      <c r="I104" s="14"/>
      <c r="J104" s="16"/>
      <c r="K104" s="17">
        <v>2</v>
      </c>
      <c r="L104" s="14"/>
      <c r="M104" s="14"/>
      <c r="N104" s="14"/>
      <c r="O104" s="17">
        <v>3</v>
      </c>
      <c r="P104" s="14"/>
      <c r="Q104" s="14"/>
      <c r="R104" s="14"/>
      <c r="S104" s="14"/>
      <c r="T104" s="14"/>
      <c r="U104" s="14"/>
      <c r="V104" s="14"/>
      <c r="W104" s="17">
        <v>60</v>
      </c>
      <c r="X104" s="14"/>
      <c r="Y104" s="14"/>
      <c r="Z104" s="14"/>
      <c r="AA104" s="14"/>
      <c r="AB104" s="14"/>
      <c r="AC104" s="14"/>
      <c r="AD104" s="14"/>
      <c r="AE104" s="17">
        <v>3</v>
      </c>
      <c r="AF104" s="14"/>
      <c r="AG104" s="14"/>
      <c r="AH104" s="14"/>
      <c r="AI104" s="14"/>
    </row>
    <row r="105" spans="1:35" ht="15.75" customHeight="1">
      <c r="A105" s="11"/>
      <c r="B105" s="258" t="s">
        <v>198</v>
      </c>
      <c r="C105" s="258" t="s">
        <v>199</v>
      </c>
      <c r="D105" s="14"/>
      <c r="E105" s="17">
        <v>2236</v>
      </c>
      <c r="F105" s="17">
        <v>9</v>
      </c>
      <c r="G105" s="14"/>
      <c r="H105" s="17">
        <v>9</v>
      </c>
      <c r="I105" s="14"/>
      <c r="J105" s="16"/>
      <c r="K105" s="17">
        <v>6</v>
      </c>
      <c r="L105" s="14"/>
      <c r="M105" s="14"/>
      <c r="N105" s="14"/>
      <c r="O105" s="17">
        <v>7</v>
      </c>
      <c r="P105" s="14"/>
      <c r="Q105" s="14"/>
      <c r="R105" s="14"/>
      <c r="S105" s="14"/>
      <c r="T105" s="14"/>
      <c r="U105" s="14"/>
      <c r="V105" s="14"/>
      <c r="W105" s="17">
        <v>164</v>
      </c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</row>
    <row r="106" spans="1:35" ht="15.75" customHeight="1">
      <c r="A106" s="11"/>
      <c r="B106" s="258" t="s">
        <v>200</v>
      </c>
      <c r="C106" s="258" t="s">
        <v>199</v>
      </c>
      <c r="D106" s="17">
        <v>2016</v>
      </c>
      <c r="E106" s="17">
        <v>176</v>
      </c>
      <c r="F106" s="17">
        <v>1</v>
      </c>
      <c r="G106" s="14"/>
      <c r="H106" s="17">
        <v>1</v>
      </c>
      <c r="I106" s="14"/>
      <c r="J106" s="16"/>
      <c r="K106" s="17">
        <v>5</v>
      </c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</row>
    <row r="107" spans="1:35" ht="15.75" customHeight="1">
      <c r="A107" s="20"/>
      <c r="B107" s="258" t="s">
        <v>201</v>
      </c>
      <c r="C107" s="258" t="s">
        <v>199</v>
      </c>
      <c r="D107" s="17">
        <v>2010</v>
      </c>
      <c r="E107" s="17">
        <v>12000</v>
      </c>
      <c r="F107" s="17">
        <v>2</v>
      </c>
      <c r="G107" s="14"/>
      <c r="H107" s="17">
        <v>2</v>
      </c>
      <c r="I107" s="14"/>
      <c r="J107" s="16"/>
      <c r="K107" s="17">
        <v>8</v>
      </c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</row>
    <row r="108" spans="1:35" ht="15.75" customHeight="1">
      <c r="A108" s="20">
        <v>20</v>
      </c>
      <c r="B108" s="259" t="s">
        <v>202</v>
      </c>
      <c r="C108" s="258"/>
      <c r="D108" s="14"/>
      <c r="E108" s="15">
        <f t="shared" ref="E108:H108" si="19">SUM(E109:E113)</f>
        <v>7325</v>
      </c>
      <c r="F108" s="15">
        <f t="shared" si="19"/>
        <v>23</v>
      </c>
      <c r="G108" s="15">
        <f t="shared" si="19"/>
        <v>20</v>
      </c>
      <c r="H108" s="15">
        <f t="shared" si="19"/>
        <v>3</v>
      </c>
      <c r="I108" s="14"/>
      <c r="J108" s="16"/>
      <c r="K108" s="14"/>
      <c r="L108" s="14"/>
      <c r="M108" s="14"/>
      <c r="N108" s="14"/>
      <c r="O108" s="15">
        <f>SUM(O109:O113)</f>
        <v>20</v>
      </c>
      <c r="P108" s="14"/>
      <c r="Q108" s="14"/>
      <c r="R108" s="14"/>
      <c r="S108" s="14"/>
      <c r="T108" s="14"/>
      <c r="U108" s="14"/>
      <c r="V108" s="14"/>
      <c r="W108" s="15">
        <f>SUM(W109:W113)</f>
        <v>361</v>
      </c>
      <c r="X108" s="14"/>
      <c r="Y108" s="14"/>
      <c r="Z108" s="14"/>
      <c r="AA108" s="14"/>
      <c r="AB108" s="14"/>
      <c r="AC108" s="14"/>
      <c r="AD108" s="14"/>
      <c r="AE108" s="15">
        <f>SUM(AE109:AE113)</f>
        <v>26</v>
      </c>
      <c r="AF108" s="14"/>
      <c r="AG108" s="14"/>
      <c r="AH108" s="14"/>
      <c r="AI108" s="14"/>
    </row>
    <row r="109" spans="1:35" ht="15.75" customHeight="1">
      <c r="A109" s="11"/>
      <c r="B109" s="258" t="s">
        <v>203</v>
      </c>
      <c r="C109" s="258" t="s">
        <v>204</v>
      </c>
      <c r="D109" s="14"/>
      <c r="E109" s="17">
        <v>2979</v>
      </c>
      <c r="F109" s="17">
        <v>11</v>
      </c>
      <c r="G109" s="17">
        <v>11</v>
      </c>
      <c r="H109" s="14"/>
      <c r="I109" s="14"/>
      <c r="J109" s="19" t="s">
        <v>30</v>
      </c>
      <c r="K109" s="17">
        <v>4</v>
      </c>
      <c r="L109" s="14"/>
      <c r="M109" s="14"/>
      <c r="N109" s="14"/>
      <c r="O109" s="17">
        <v>6</v>
      </c>
      <c r="P109" s="14"/>
      <c r="Q109" s="14"/>
      <c r="R109" s="14"/>
      <c r="S109" s="14"/>
      <c r="T109" s="14"/>
      <c r="U109" s="14"/>
      <c r="V109" s="14"/>
      <c r="W109" s="17">
        <v>145</v>
      </c>
      <c r="X109" s="14"/>
      <c r="Y109" s="14"/>
      <c r="Z109" s="14"/>
      <c r="AA109" s="14"/>
      <c r="AB109" s="14"/>
      <c r="AC109" s="14"/>
      <c r="AD109" s="14"/>
      <c r="AE109" s="17">
        <v>11</v>
      </c>
      <c r="AF109" s="14"/>
      <c r="AG109" s="14"/>
      <c r="AH109" s="14"/>
      <c r="AI109" s="14"/>
    </row>
    <row r="110" spans="1:35" ht="15.75" customHeight="1">
      <c r="A110" s="11"/>
      <c r="B110" s="258" t="s">
        <v>205</v>
      </c>
      <c r="C110" s="258" t="s">
        <v>206</v>
      </c>
      <c r="D110" s="14"/>
      <c r="E110" s="17">
        <v>2046</v>
      </c>
      <c r="F110" s="17">
        <v>6</v>
      </c>
      <c r="G110" s="17">
        <v>3</v>
      </c>
      <c r="H110" s="17">
        <v>3</v>
      </c>
      <c r="I110" s="14"/>
      <c r="J110" s="16"/>
      <c r="K110" s="17">
        <v>2</v>
      </c>
      <c r="L110" s="14"/>
      <c r="M110" s="14"/>
      <c r="N110" s="14"/>
      <c r="O110" s="17">
        <v>5</v>
      </c>
      <c r="P110" s="14"/>
      <c r="Q110" s="14"/>
      <c r="R110" s="14"/>
      <c r="S110" s="14"/>
      <c r="T110" s="14"/>
      <c r="U110" s="14"/>
      <c r="V110" s="14"/>
      <c r="W110" s="17">
        <v>94</v>
      </c>
      <c r="X110" s="14"/>
      <c r="Y110" s="14"/>
      <c r="Z110" s="14"/>
      <c r="AA110" s="14"/>
      <c r="AB110" s="14"/>
      <c r="AC110" s="14"/>
      <c r="AD110" s="14"/>
      <c r="AE110" s="17">
        <v>6</v>
      </c>
      <c r="AF110" s="14"/>
      <c r="AG110" s="14"/>
      <c r="AH110" s="14"/>
      <c r="AI110" s="14"/>
    </row>
    <row r="111" spans="1:35" ht="15.75" customHeight="1">
      <c r="A111" s="11"/>
      <c r="B111" s="258" t="s">
        <v>207</v>
      </c>
      <c r="C111" s="258" t="s">
        <v>208</v>
      </c>
      <c r="D111" s="14"/>
      <c r="E111" s="17">
        <v>850</v>
      </c>
      <c r="F111" s="17">
        <v>2</v>
      </c>
      <c r="G111" s="17">
        <v>2</v>
      </c>
      <c r="H111" s="14"/>
      <c r="I111" s="14"/>
      <c r="J111" s="16"/>
      <c r="K111" s="17">
        <v>2</v>
      </c>
      <c r="L111" s="14"/>
      <c r="M111" s="14"/>
      <c r="N111" s="14"/>
      <c r="O111" s="17">
        <v>4</v>
      </c>
      <c r="P111" s="14"/>
      <c r="Q111" s="14"/>
      <c r="R111" s="14"/>
      <c r="S111" s="14"/>
      <c r="T111" s="14"/>
      <c r="U111" s="14"/>
      <c r="V111" s="14"/>
      <c r="W111" s="17">
        <v>63</v>
      </c>
      <c r="X111" s="14"/>
      <c r="Y111" s="14"/>
      <c r="Z111" s="14"/>
      <c r="AA111" s="14"/>
      <c r="AB111" s="14"/>
      <c r="AC111" s="14"/>
      <c r="AD111" s="14"/>
      <c r="AE111" s="17">
        <v>4</v>
      </c>
      <c r="AF111" s="14"/>
      <c r="AG111" s="14"/>
      <c r="AH111" s="14"/>
      <c r="AI111" s="14"/>
    </row>
    <row r="112" spans="1:35" ht="15.75" customHeight="1">
      <c r="A112" s="11"/>
      <c r="B112" s="258" t="s">
        <v>209</v>
      </c>
      <c r="C112" s="258" t="s">
        <v>208</v>
      </c>
      <c r="D112" s="14"/>
      <c r="E112" s="17">
        <v>1200</v>
      </c>
      <c r="F112" s="17">
        <v>3</v>
      </c>
      <c r="G112" s="17">
        <v>3</v>
      </c>
      <c r="H112" s="14"/>
      <c r="I112" s="14"/>
      <c r="J112" s="16"/>
      <c r="K112" s="17">
        <v>3</v>
      </c>
      <c r="L112" s="14"/>
      <c r="M112" s="14"/>
      <c r="N112" s="14"/>
      <c r="O112" s="17">
        <v>5</v>
      </c>
      <c r="P112" s="14"/>
      <c r="Q112" s="14"/>
      <c r="R112" s="14"/>
      <c r="S112" s="14"/>
      <c r="T112" s="14"/>
      <c r="U112" s="14"/>
      <c r="V112" s="14"/>
      <c r="W112" s="17">
        <v>59</v>
      </c>
      <c r="X112" s="14"/>
      <c r="Y112" s="14"/>
      <c r="Z112" s="14"/>
      <c r="AA112" s="14"/>
      <c r="AB112" s="14"/>
      <c r="AC112" s="14"/>
      <c r="AD112" s="14"/>
      <c r="AE112" s="17">
        <v>5</v>
      </c>
      <c r="AF112" s="14"/>
      <c r="AG112" s="14"/>
      <c r="AH112" s="14"/>
      <c r="AI112" s="14"/>
    </row>
    <row r="113" spans="1:45" ht="15.75" customHeight="1">
      <c r="A113" s="11"/>
      <c r="B113" s="258" t="s">
        <v>210</v>
      </c>
      <c r="C113" s="258" t="s">
        <v>211</v>
      </c>
      <c r="D113" s="17">
        <v>2008</v>
      </c>
      <c r="E113" s="17">
        <v>250</v>
      </c>
      <c r="F113" s="17">
        <v>1</v>
      </c>
      <c r="G113" s="17">
        <v>1</v>
      </c>
      <c r="H113" s="14"/>
      <c r="I113" s="14"/>
      <c r="J113" s="16"/>
      <c r="K113" s="17">
        <v>6</v>
      </c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</row>
    <row r="114" spans="1:45" ht="15.75" customHeight="1">
      <c r="A114" s="20">
        <v>21</v>
      </c>
      <c r="B114" s="259" t="s">
        <v>212</v>
      </c>
      <c r="C114" s="259"/>
      <c r="D114" s="15"/>
      <c r="E114" s="15">
        <f t="shared" ref="E114:I114" si="20">E115+E116+E117+E119+E120+E118</f>
        <v>6376</v>
      </c>
      <c r="F114" s="15">
        <f t="shared" si="20"/>
        <v>26</v>
      </c>
      <c r="G114" s="15">
        <f t="shared" si="20"/>
        <v>6</v>
      </c>
      <c r="H114" s="15">
        <f t="shared" si="20"/>
        <v>17</v>
      </c>
      <c r="I114" s="15">
        <f t="shared" si="20"/>
        <v>3</v>
      </c>
      <c r="J114" s="11"/>
      <c r="K114" s="15"/>
      <c r="L114" s="15"/>
      <c r="M114" s="15"/>
      <c r="N114" s="15"/>
      <c r="O114" s="15">
        <f>O115+O116+O117+O119+O120+O118</f>
        <v>27</v>
      </c>
      <c r="P114" s="15"/>
      <c r="Q114" s="15"/>
      <c r="R114" s="15"/>
      <c r="S114" s="15"/>
      <c r="T114" s="15"/>
      <c r="U114" s="15"/>
      <c r="V114" s="15"/>
      <c r="W114" s="15">
        <f>W115+W116+W117+W119+W120+W118</f>
        <v>510</v>
      </c>
      <c r="X114" s="15"/>
      <c r="Y114" s="15"/>
      <c r="Z114" s="15"/>
      <c r="AA114" s="15"/>
      <c r="AB114" s="15"/>
      <c r="AC114" s="15"/>
      <c r="AD114" s="15"/>
      <c r="AE114" s="15">
        <f>AE115+AE116+AE117+AE119+AE120+AE118</f>
        <v>39</v>
      </c>
      <c r="AF114" s="15"/>
      <c r="AG114" s="15"/>
      <c r="AH114" s="15"/>
      <c r="AI114" s="1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</row>
    <row r="115" spans="1:45" ht="15.75" customHeight="1">
      <c r="A115" s="11"/>
      <c r="B115" s="258" t="s">
        <v>213</v>
      </c>
      <c r="C115" s="258" t="s">
        <v>214</v>
      </c>
      <c r="D115" s="14"/>
      <c r="E115" s="17">
        <v>2521</v>
      </c>
      <c r="F115" s="17">
        <v>6</v>
      </c>
      <c r="G115" s="17">
        <v>6</v>
      </c>
      <c r="H115" s="14"/>
      <c r="I115" s="14"/>
      <c r="J115" s="19" t="s">
        <v>30</v>
      </c>
      <c r="K115" s="14"/>
      <c r="L115" s="14"/>
      <c r="M115" s="14"/>
      <c r="N115" s="14"/>
      <c r="O115" s="17">
        <v>6</v>
      </c>
      <c r="P115" s="14"/>
      <c r="Q115" s="14"/>
      <c r="R115" s="14"/>
      <c r="S115" s="14"/>
      <c r="T115" s="14"/>
      <c r="U115" s="14"/>
      <c r="V115" s="14"/>
      <c r="W115" s="17">
        <v>148</v>
      </c>
      <c r="X115" s="14"/>
      <c r="Y115" s="14"/>
      <c r="Z115" s="14"/>
      <c r="AA115" s="14"/>
      <c r="AB115" s="14"/>
      <c r="AC115" s="14"/>
      <c r="AD115" s="14"/>
      <c r="AE115" s="17">
        <v>9</v>
      </c>
      <c r="AF115" s="14"/>
      <c r="AG115" s="14"/>
      <c r="AH115" s="14"/>
      <c r="AI115" s="14"/>
    </row>
    <row r="116" spans="1:45" ht="15.75" customHeight="1">
      <c r="A116" s="11"/>
      <c r="B116" s="258" t="s">
        <v>215</v>
      </c>
      <c r="C116" s="258" t="s">
        <v>216</v>
      </c>
      <c r="D116" s="14"/>
      <c r="E116" s="17">
        <v>280</v>
      </c>
      <c r="F116" s="17">
        <v>2</v>
      </c>
      <c r="G116" s="14"/>
      <c r="H116" s="17">
        <v>2</v>
      </c>
      <c r="I116" s="14"/>
      <c r="J116" s="16"/>
      <c r="K116" s="53">
        <v>43223</v>
      </c>
      <c r="L116" s="14"/>
      <c r="M116" s="14"/>
      <c r="N116" s="14"/>
      <c r="O116" s="17">
        <v>4</v>
      </c>
      <c r="P116" s="14"/>
      <c r="Q116" s="14"/>
      <c r="R116" s="14"/>
      <c r="S116" s="14"/>
      <c r="T116" s="14"/>
      <c r="U116" s="14"/>
      <c r="V116" s="14"/>
      <c r="W116" s="17">
        <v>54</v>
      </c>
      <c r="X116" s="14"/>
      <c r="Y116" s="14"/>
      <c r="Z116" s="14"/>
      <c r="AA116" s="14"/>
      <c r="AB116" s="14"/>
      <c r="AC116" s="14"/>
      <c r="AD116" s="14"/>
      <c r="AE116" s="17">
        <v>5</v>
      </c>
      <c r="AF116" s="14"/>
      <c r="AG116" s="14"/>
      <c r="AH116" s="14"/>
      <c r="AI116" s="14"/>
    </row>
    <row r="117" spans="1:45" ht="15.75" customHeight="1">
      <c r="A117" s="11"/>
      <c r="B117" s="258" t="s">
        <v>217</v>
      </c>
      <c r="C117" s="258" t="s">
        <v>216</v>
      </c>
      <c r="D117" s="14"/>
      <c r="E117" s="17">
        <v>1606</v>
      </c>
      <c r="F117" s="17">
        <v>6</v>
      </c>
      <c r="G117" s="14"/>
      <c r="H117" s="17">
        <v>6</v>
      </c>
      <c r="I117" s="14"/>
      <c r="J117" s="16"/>
      <c r="K117" s="17">
        <v>6</v>
      </c>
      <c r="L117" s="14"/>
      <c r="M117" s="14"/>
      <c r="N117" s="14"/>
      <c r="O117" s="17">
        <v>5</v>
      </c>
      <c r="P117" s="14"/>
      <c r="Q117" s="14"/>
      <c r="R117" s="14"/>
      <c r="S117" s="14"/>
      <c r="T117" s="14"/>
      <c r="U117" s="14"/>
      <c r="V117" s="14"/>
      <c r="W117" s="17">
        <v>79</v>
      </c>
      <c r="X117" s="14"/>
      <c r="Y117" s="14"/>
      <c r="Z117" s="14"/>
      <c r="AA117" s="14"/>
      <c r="AB117" s="14"/>
      <c r="AC117" s="14"/>
      <c r="AD117" s="14"/>
      <c r="AE117" s="17">
        <v>8</v>
      </c>
      <c r="AF117" s="14"/>
      <c r="AG117" s="14"/>
      <c r="AH117" s="14"/>
      <c r="AI117" s="14"/>
    </row>
    <row r="118" spans="1:45" ht="15.75" customHeight="1">
      <c r="A118" s="11"/>
      <c r="B118" s="258" t="s">
        <v>218</v>
      </c>
      <c r="C118" s="258" t="s">
        <v>216</v>
      </c>
      <c r="D118" s="17">
        <v>2016</v>
      </c>
      <c r="E118" s="17">
        <v>566</v>
      </c>
      <c r="F118" s="17">
        <v>3</v>
      </c>
      <c r="G118" s="14"/>
      <c r="H118" s="14"/>
      <c r="I118" s="17">
        <v>3</v>
      </c>
      <c r="J118" s="16"/>
      <c r="K118" s="17">
        <v>6</v>
      </c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</row>
    <row r="119" spans="1:45" ht="15.75" customHeight="1">
      <c r="A119" s="11"/>
      <c r="B119" s="258" t="s">
        <v>219</v>
      </c>
      <c r="C119" s="258" t="s">
        <v>214</v>
      </c>
      <c r="D119" s="14"/>
      <c r="E119" s="17">
        <v>692</v>
      </c>
      <c r="F119" s="17">
        <v>2</v>
      </c>
      <c r="G119" s="14"/>
      <c r="H119" s="17">
        <v>2</v>
      </c>
      <c r="I119" s="14"/>
      <c r="J119" s="19" t="s">
        <v>30</v>
      </c>
      <c r="K119" s="53">
        <v>43222</v>
      </c>
      <c r="L119" s="14"/>
      <c r="M119" s="14"/>
      <c r="N119" s="14"/>
      <c r="O119" s="17">
        <v>4</v>
      </c>
      <c r="P119" s="14"/>
      <c r="Q119" s="14"/>
      <c r="R119" s="14"/>
      <c r="S119" s="14"/>
      <c r="T119" s="14"/>
      <c r="U119" s="14"/>
      <c r="V119" s="14"/>
      <c r="W119" s="17">
        <v>65</v>
      </c>
      <c r="X119" s="14"/>
      <c r="Y119" s="14"/>
      <c r="Z119" s="14"/>
      <c r="AA119" s="14"/>
      <c r="AB119" s="14"/>
      <c r="AC119" s="14"/>
      <c r="AD119" s="14"/>
      <c r="AE119" s="17">
        <v>5</v>
      </c>
      <c r="AF119" s="14"/>
      <c r="AG119" s="14"/>
      <c r="AH119" s="14"/>
      <c r="AI119" s="14"/>
    </row>
    <row r="120" spans="1:45" ht="15.75" customHeight="1">
      <c r="A120" s="11"/>
      <c r="B120" s="258" t="s">
        <v>220</v>
      </c>
      <c r="C120" s="258" t="s">
        <v>221</v>
      </c>
      <c r="D120" s="14"/>
      <c r="E120" s="17">
        <v>711</v>
      </c>
      <c r="F120" s="17">
        <v>7</v>
      </c>
      <c r="G120" s="14"/>
      <c r="H120" s="17">
        <v>7</v>
      </c>
      <c r="I120" s="14"/>
      <c r="J120" s="19" t="s">
        <v>30</v>
      </c>
      <c r="K120" s="17">
        <v>5</v>
      </c>
      <c r="L120" s="14"/>
      <c r="M120" s="14"/>
      <c r="N120" s="14"/>
      <c r="O120" s="17">
        <v>8</v>
      </c>
      <c r="P120" s="14"/>
      <c r="Q120" s="14"/>
      <c r="R120" s="14"/>
      <c r="S120" s="14"/>
      <c r="T120" s="14"/>
      <c r="U120" s="14"/>
      <c r="V120" s="14"/>
      <c r="W120" s="17">
        <v>164</v>
      </c>
      <c r="X120" s="14"/>
      <c r="Y120" s="14"/>
      <c r="Z120" s="14"/>
      <c r="AA120" s="14"/>
      <c r="AB120" s="14"/>
      <c r="AC120" s="14"/>
      <c r="AD120" s="14"/>
      <c r="AE120" s="17">
        <v>12</v>
      </c>
      <c r="AF120" s="14"/>
      <c r="AG120" s="14"/>
      <c r="AH120" s="14"/>
      <c r="AI120" s="14"/>
    </row>
    <row r="121" spans="1:45" ht="15.75" customHeight="1">
      <c r="A121" s="20">
        <v>22</v>
      </c>
      <c r="B121" s="259" t="s">
        <v>222</v>
      </c>
      <c r="C121" s="259"/>
      <c r="D121" s="15"/>
      <c r="E121" s="15">
        <f t="shared" ref="E121:H121" si="21">E122+E123+E124+E126+E127+E125</f>
        <v>7294</v>
      </c>
      <c r="F121" s="15">
        <f t="shared" si="21"/>
        <v>20</v>
      </c>
      <c r="G121" s="15">
        <f t="shared" si="21"/>
        <v>9</v>
      </c>
      <c r="H121" s="15">
        <f t="shared" si="21"/>
        <v>11</v>
      </c>
      <c r="I121" s="15"/>
      <c r="J121" s="11"/>
      <c r="K121" s="15"/>
      <c r="L121" s="15"/>
      <c r="M121" s="15"/>
      <c r="N121" s="15"/>
      <c r="O121" s="15">
        <f>O122+O123+O124+O126+O127+O125</f>
        <v>25</v>
      </c>
      <c r="P121" s="15"/>
      <c r="Q121" s="15"/>
      <c r="R121" s="15"/>
      <c r="S121" s="15"/>
      <c r="T121" s="15"/>
      <c r="U121" s="15"/>
      <c r="V121" s="15"/>
      <c r="W121" s="15">
        <f>W122+W123+W124+W126+W127+W125</f>
        <v>529</v>
      </c>
      <c r="X121" s="15"/>
      <c r="Y121" s="15"/>
      <c r="Z121" s="15"/>
      <c r="AA121" s="15"/>
      <c r="AB121" s="15"/>
      <c r="AC121" s="15"/>
      <c r="AD121" s="15"/>
      <c r="AE121" s="15">
        <f>AE122+AE123+AE124+AE126+AE127+AE125</f>
        <v>36</v>
      </c>
      <c r="AF121" s="15"/>
      <c r="AG121" s="15"/>
      <c r="AH121" s="15"/>
      <c r="AI121" s="1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</row>
    <row r="122" spans="1:45" ht="15.75" customHeight="1">
      <c r="A122" s="11"/>
      <c r="B122" s="258" t="s">
        <v>126</v>
      </c>
      <c r="C122" s="258" t="s">
        <v>224</v>
      </c>
      <c r="D122" s="14"/>
      <c r="E122" s="17">
        <v>2360</v>
      </c>
      <c r="F122" s="17">
        <v>5</v>
      </c>
      <c r="G122" s="17">
        <v>3</v>
      </c>
      <c r="H122" s="17">
        <v>2</v>
      </c>
      <c r="I122" s="14"/>
      <c r="J122" s="19" t="s">
        <v>129</v>
      </c>
      <c r="K122" s="14"/>
      <c r="L122" s="14"/>
      <c r="M122" s="14"/>
      <c r="N122" s="14"/>
      <c r="O122" s="17">
        <v>5</v>
      </c>
      <c r="P122" s="14"/>
      <c r="Q122" s="14"/>
      <c r="R122" s="14"/>
      <c r="S122" s="14"/>
      <c r="T122" s="14"/>
      <c r="U122" s="14"/>
      <c r="V122" s="14"/>
      <c r="W122" s="17">
        <v>128</v>
      </c>
      <c r="X122" s="14"/>
      <c r="Y122" s="14"/>
      <c r="Z122" s="14"/>
      <c r="AA122" s="14"/>
      <c r="AB122" s="14"/>
      <c r="AC122" s="14"/>
      <c r="AD122" s="14"/>
      <c r="AE122" s="17">
        <v>9</v>
      </c>
      <c r="AF122" s="14"/>
      <c r="AG122" s="14"/>
      <c r="AH122" s="14"/>
      <c r="AI122" s="14"/>
    </row>
    <row r="123" spans="1:45" ht="15.75" customHeight="1">
      <c r="A123" s="11"/>
      <c r="B123" s="258" t="s">
        <v>225</v>
      </c>
      <c r="C123" s="258" t="s">
        <v>224</v>
      </c>
      <c r="D123" s="14"/>
      <c r="E123" s="17">
        <v>1437</v>
      </c>
      <c r="F123" s="17">
        <v>5</v>
      </c>
      <c r="G123" s="14"/>
      <c r="H123" s="17">
        <v>5</v>
      </c>
      <c r="I123" s="14"/>
      <c r="J123" s="16"/>
      <c r="K123" s="17">
        <v>2</v>
      </c>
      <c r="L123" s="14"/>
      <c r="M123" s="14"/>
      <c r="N123" s="14"/>
      <c r="O123" s="17">
        <v>5</v>
      </c>
      <c r="P123" s="14"/>
      <c r="Q123" s="14"/>
      <c r="R123" s="14"/>
      <c r="S123" s="14"/>
      <c r="T123" s="14"/>
      <c r="U123" s="14"/>
      <c r="V123" s="14"/>
      <c r="W123" s="17">
        <v>112</v>
      </c>
      <c r="X123" s="14"/>
      <c r="Y123" s="14"/>
      <c r="Z123" s="14"/>
      <c r="AA123" s="14"/>
      <c r="AB123" s="14"/>
      <c r="AC123" s="14"/>
      <c r="AD123" s="14"/>
      <c r="AE123" s="17">
        <v>8</v>
      </c>
      <c r="AF123" s="14"/>
      <c r="AG123" s="14"/>
      <c r="AH123" s="14"/>
      <c r="AI123" s="14"/>
    </row>
    <row r="124" spans="1:45" ht="15.75" customHeight="1">
      <c r="A124" s="11"/>
      <c r="B124" s="258" t="s">
        <v>226</v>
      </c>
      <c r="C124" s="258" t="s">
        <v>227</v>
      </c>
      <c r="D124" s="14"/>
      <c r="E124" s="17">
        <v>468</v>
      </c>
      <c r="F124" s="17">
        <v>2</v>
      </c>
      <c r="G124" s="17">
        <v>2</v>
      </c>
      <c r="H124" s="14"/>
      <c r="I124" s="14"/>
      <c r="J124" s="16"/>
      <c r="K124" s="17">
        <v>4</v>
      </c>
      <c r="L124" s="14"/>
      <c r="M124" s="14"/>
      <c r="N124" s="14"/>
      <c r="O124" s="17">
        <v>3</v>
      </c>
      <c r="P124" s="14"/>
      <c r="Q124" s="14"/>
      <c r="R124" s="14"/>
      <c r="S124" s="14"/>
      <c r="T124" s="14"/>
      <c r="U124" s="14"/>
      <c r="V124" s="14"/>
      <c r="W124" s="17">
        <v>47</v>
      </c>
      <c r="X124" s="14"/>
      <c r="Y124" s="14"/>
      <c r="Z124" s="14"/>
      <c r="AA124" s="14"/>
      <c r="AB124" s="14"/>
      <c r="AC124" s="14"/>
      <c r="AD124" s="14"/>
      <c r="AE124" s="17">
        <v>4</v>
      </c>
      <c r="AF124" s="14"/>
      <c r="AG124" s="14"/>
      <c r="AH124" s="14"/>
      <c r="AI124" s="14"/>
    </row>
    <row r="125" spans="1:45" ht="15.75" customHeight="1">
      <c r="A125" s="11"/>
      <c r="B125" s="258" t="s">
        <v>228</v>
      </c>
      <c r="C125" s="258" t="s">
        <v>227</v>
      </c>
      <c r="D125" s="14"/>
      <c r="E125" s="17">
        <v>486</v>
      </c>
      <c r="F125" s="17">
        <v>2</v>
      </c>
      <c r="G125" s="14"/>
      <c r="H125" s="17">
        <v>2</v>
      </c>
      <c r="I125" s="14"/>
      <c r="J125" s="16"/>
      <c r="K125" s="17">
        <v>6</v>
      </c>
      <c r="L125" s="14"/>
      <c r="M125" s="14"/>
      <c r="N125" s="14"/>
      <c r="O125" s="17">
        <v>2</v>
      </c>
      <c r="P125" s="14"/>
      <c r="Q125" s="14"/>
      <c r="R125" s="14"/>
      <c r="S125" s="14"/>
      <c r="T125" s="14"/>
      <c r="U125" s="14"/>
      <c r="V125" s="14"/>
      <c r="W125" s="17">
        <v>33</v>
      </c>
      <c r="X125" s="14"/>
      <c r="Y125" s="14"/>
      <c r="Z125" s="14"/>
      <c r="AA125" s="14"/>
      <c r="AB125" s="14"/>
      <c r="AC125" s="14"/>
      <c r="AD125" s="14"/>
      <c r="AE125" s="17">
        <v>2</v>
      </c>
      <c r="AF125" s="14"/>
      <c r="AG125" s="14"/>
      <c r="AH125" s="14"/>
      <c r="AI125" s="14"/>
    </row>
    <row r="126" spans="1:45" ht="15.75" customHeight="1">
      <c r="A126" s="11"/>
      <c r="B126" s="258" t="s">
        <v>229</v>
      </c>
      <c r="C126" s="258" t="s">
        <v>230</v>
      </c>
      <c r="D126" s="14"/>
      <c r="E126" s="17">
        <v>2030</v>
      </c>
      <c r="F126" s="17">
        <v>4</v>
      </c>
      <c r="G126" s="17">
        <v>4</v>
      </c>
      <c r="H126" s="14"/>
      <c r="I126" s="14"/>
      <c r="J126" s="16"/>
      <c r="K126" s="17">
        <v>4</v>
      </c>
      <c r="L126" s="14"/>
      <c r="M126" s="14"/>
      <c r="N126" s="14"/>
      <c r="O126" s="17">
        <v>6</v>
      </c>
      <c r="P126" s="14"/>
      <c r="Q126" s="14"/>
      <c r="R126" s="14"/>
      <c r="S126" s="14"/>
      <c r="T126" s="14"/>
      <c r="U126" s="14"/>
      <c r="V126" s="14"/>
      <c r="W126" s="17">
        <v>144</v>
      </c>
      <c r="X126" s="14"/>
      <c r="Y126" s="14"/>
      <c r="Z126" s="14"/>
      <c r="AA126" s="14"/>
      <c r="AB126" s="14"/>
      <c r="AC126" s="14"/>
      <c r="AD126" s="14"/>
      <c r="AE126" s="17">
        <v>9</v>
      </c>
      <c r="AF126" s="14"/>
      <c r="AG126" s="14"/>
      <c r="AH126" s="14"/>
      <c r="AI126" s="14"/>
    </row>
    <row r="127" spans="1:45" ht="15.75" customHeight="1">
      <c r="A127" s="11"/>
      <c r="B127" s="258" t="s">
        <v>231</v>
      </c>
      <c r="C127" s="258" t="s">
        <v>232</v>
      </c>
      <c r="D127" s="14"/>
      <c r="E127" s="17">
        <v>513</v>
      </c>
      <c r="F127" s="17">
        <v>2</v>
      </c>
      <c r="G127" s="14"/>
      <c r="H127" s="17">
        <v>2</v>
      </c>
      <c r="I127" s="14"/>
      <c r="J127" s="16"/>
      <c r="K127" s="17">
        <v>6</v>
      </c>
      <c r="L127" s="14"/>
      <c r="M127" s="14"/>
      <c r="N127" s="14"/>
      <c r="O127" s="17">
        <v>4</v>
      </c>
      <c r="P127" s="14"/>
      <c r="Q127" s="14"/>
      <c r="R127" s="14"/>
      <c r="S127" s="14"/>
      <c r="T127" s="14"/>
      <c r="U127" s="14"/>
      <c r="V127" s="14"/>
      <c r="W127" s="17">
        <v>65</v>
      </c>
      <c r="X127" s="14"/>
      <c r="Y127" s="14"/>
      <c r="Z127" s="14"/>
      <c r="AA127" s="14"/>
      <c r="AB127" s="14"/>
      <c r="AC127" s="14"/>
      <c r="AD127" s="14"/>
      <c r="AE127" s="17">
        <v>4</v>
      </c>
      <c r="AF127" s="14"/>
      <c r="AG127" s="14"/>
      <c r="AH127" s="14"/>
      <c r="AI127" s="14"/>
    </row>
    <row r="128" spans="1:45" ht="15.75" customHeight="1">
      <c r="A128" s="11"/>
      <c r="B128" s="258" t="s">
        <v>233</v>
      </c>
      <c r="C128" s="258" t="s">
        <v>234</v>
      </c>
      <c r="D128" s="14"/>
      <c r="E128" s="17">
        <v>305</v>
      </c>
      <c r="F128" s="17">
        <v>3</v>
      </c>
      <c r="G128" s="14"/>
      <c r="H128" s="17">
        <v>2</v>
      </c>
      <c r="I128" s="17">
        <v>1</v>
      </c>
      <c r="J128" s="19" t="s">
        <v>129</v>
      </c>
      <c r="K128" s="17">
        <v>7</v>
      </c>
      <c r="L128" s="14"/>
      <c r="M128" s="14"/>
      <c r="N128" s="14"/>
      <c r="O128" s="17">
        <v>5</v>
      </c>
      <c r="P128" s="14"/>
      <c r="Q128" s="14"/>
      <c r="R128" s="14"/>
      <c r="S128" s="14"/>
      <c r="T128" s="14"/>
      <c r="U128" s="14"/>
      <c r="V128" s="14"/>
      <c r="W128" s="17">
        <v>74</v>
      </c>
      <c r="X128" s="14"/>
      <c r="Y128" s="14"/>
      <c r="Z128" s="14"/>
      <c r="AA128" s="14"/>
      <c r="AB128" s="14"/>
      <c r="AC128" s="14"/>
      <c r="AD128" s="14"/>
      <c r="AE128" s="17">
        <v>7</v>
      </c>
      <c r="AF128" s="14"/>
      <c r="AG128" s="14"/>
      <c r="AH128" s="14"/>
      <c r="AI128" s="14"/>
    </row>
    <row r="129" spans="1:35" ht="15.75" customHeight="1">
      <c r="A129" s="20"/>
      <c r="B129" s="258" t="s">
        <v>235</v>
      </c>
      <c r="C129" s="258" t="s">
        <v>236</v>
      </c>
      <c r="D129" s="17">
        <v>2017</v>
      </c>
      <c r="E129" s="17">
        <v>149</v>
      </c>
      <c r="F129" s="17">
        <v>2</v>
      </c>
      <c r="G129" s="14"/>
      <c r="H129" s="17">
        <v>2</v>
      </c>
      <c r="I129" s="14"/>
      <c r="J129" s="16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</row>
    <row r="130" spans="1:35" ht="15.75" customHeight="1">
      <c r="A130" s="20"/>
      <c r="B130" s="258" t="s">
        <v>237</v>
      </c>
      <c r="C130" s="258" t="s">
        <v>232</v>
      </c>
      <c r="D130" s="17">
        <v>2012</v>
      </c>
      <c r="E130" s="17">
        <v>200</v>
      </c>
      <c r="F130" s="17">
        <v>1</v>
      </c>
      <c r="G130" s="14"/>
      <c r="H130" s="17">
        <v>1</v>
      </c>
      <c r="I130" s="14"/>
      <c r="J130" s="16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</row>
    <row r="131" spans="1:35" ht="15.75" customHeight="1">
      <c r="A131" s="20"/>
      <c r="B131" s="258" t="s">
        <v>238</v>
      </c>
      <c r="C131" s="258" t="s">
        <v>234</v>
      </c>
      <c r="D131" s="17">
        <v>2012</v>
      </c>
      <c r="E131" s="17">
        <v>160</v>
      </c>
      <c r="F131" s="17">
        <v>1</v>
      </c>
      <c r="G131" s="14"/>
      <c r="H131" s="17">
        <v>1</v>
      </c>
      <c r="I131" s="14"/>
      <c r="J131" s="19" t="s">
        <v>129</v>
      </c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</row>
    <row r="132" spans="1:35" ht="15.75" customHeight="1">
      <c r="A132" s="20"/>
      <c r="B132" s="258" t="s">
        <v>239</v>
      </c>
      <c r="C132" s="258" t="s">
        <v>240</v>
      </c>
      <c r="D132" s="17">
        <v>2012</v>
      </c>
      <c r="E132" s="17">
        <v>171</v>
      </c>
      <c r="F132" s="17">
        <v>2</v>
      </c>
      <c r="G132" s="14"/>
      <c r="H132" s="17">
        <v>2</v>
      </c>
      <c r="I132" s="14"/>
      <c r="J132" s="19" t="s">
        <v>129</v>
      </c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</row>
    <row r="133" spans="1:35" ht="15.75" customHeight="1">
      <c r="A133" s="20">
        <v>23</v>
      </c>
      <c r="B133" s="259" t="s">
        <v>241</v>
      </c>
      <c r="C133" s="258"/>
      <c r="D133" s="14"/>
      <c r="E133" s="15">
        <f t="shared" ref="E133:I133" si="22">SUM(E134:E139)</f>
        <v>10540</v>
      </c>
      <c r="F133" s="15">
        <f t="shared" si="22"/>
        <v>25</v>
      </c>
      <c r="G133" s="15">
        <f t="shared" si="22"/>
        <v>13</v>
      </c>
      <c r="H133" s="15">
        <f t="shared" si="22"/>
        <v>10</v>
      </c>
      <c r="I133" s="15">
        <f t="shared" si="22"/>
        <v>2</v>
      </c>
      <c r="J133" s="16"/>
      <c r="K133" s="14"/>
      <c r="L133" s="14"/>
      <c r="M133" s="14"/>
      <c r="N133" s="14"/>
      <c r="O133" s="15">
        <f>SUM(O134:O139)</f>
        <v>18</v>
      </c>
      <c r="P133" s="14"/>
      <c r="Q133" s="14"/>
      <c r="R133" s="14"/>
      <c r="S133" s="14"/>
      <c r="T133" s="14"/>
      <c r="U133" s="14"/>
      <c r="V133" s="14"/>
      <c r="W133" s="15">
        <f>SUM(W134:W139)</f>
        <v>313</v>
      </c>
      <c r="X133" s="14"/>
      <c r="Y133" s="14"/>
      <c r="Z133" s="14"/>
      <c r="AA133" s="14"/>
      <c r="AB133" s="14"/>
      <c r="AC133" s="14"/>
      <c r="AD133" s="14"/>
      <c r="AE133" s="15">
        <f>SUM(AE134:AE139)</f>
        <v>30</v>
      </c>
      <c r="AF133" s="14"/>
      <c r="AG133" s="14"/>
      <c r="AH133" s="14"/>
      <c r="AI133" s="14"/>
    </row>
    <row r="134" spans="1:35" ht="15.75" customHeight="1">
      <c r="A134" s="20"/>
      <c r="B134" s="258" t="s">
        <v>242</v>
      </c>
      <c r="C134" s="258" t="s">
        <v>243</v>
      </c>
      <c r="D134" s="14"/>
      <c r="E134" s="17">
        <v>4423</v>
      </c>
      <c r="F134" s="17">
        <v>9</v>
      </c>
      <c r="G134" s="17">
        <v>5</v>
      </c>
      <c r="H134" s="17">
        <v>2</v>
      </c>
      <c r="I134" s="17">
        <v>2</v>
      </c>
      <c r="J134" s="19" t="s">
        <v>30</v>
      </c>
      <c r="K134" s="14"/>
      <c r="L134" s="14"/>
      <c r="M134" s="14"/>
      <c r="N134" s="14"/>
      <c r="O134" s="17">
        <v>9</v>
      </c>
      <c r="P134" s="14"/>
      <c r="Q134" s="14"/>
      <c r="R134" s="14"/>
      <c r="S134" s="14"/>
      <c r="T134" s="14"/>
      <c r="U134" s="14"/>
      <c r="V134" s="14"/>
      <c r="W134" s="17">
        <v>177</v>
      </c>
      <c r="X134" s="14"/>
      <c r="Y134" s="14"/>
      <c r="Z134" s="14"/>
      <c r="AA134" s="14"/>
      <c r="AB134" s="14"/>
      <c r="AC134" s="14"/>
      <c r="AD134" s="14"/>
      <c r="AE134" s="17">
        <v>21</v>
      </c>
      <c r="AF134" s="14"/>
      <c r="AG134" s="14"/>
      <c r="AH134" s="14"/>
      <c r="AI134" s="14"/>
    </row>
    <row r="135" spans="1:35" ht="15.75" customHeight="1">
      <c r="A135" s="20"/>
      <c r="B135" s="258" t="s">
        <v>189</v>
      </c>
      <c r="C135" s="258" t="s">
        <v>244</v>
      </c>
      <c r="D135" s="14"/>
      <c r="E135" s="17">
        <v>225</v>
      </c>
      <c r="F135" s="17">
        <v>2</v>
      </c>
      <c r="G135" s="14"/>
      <c r="H135" s="17">
        <v>2</v>
      </c>
      <c r="I135" s="14"/>
      <c r="J135" s="16"/>
      <c r="K135" s="17">
        <v>8</v>
      </c>
      <c r="L135" s="14"/>
      <c r="M135" s="14"/>
      <c r="N135" s="14"/>
      <c r="O135" s="17">
        <v>4</v>
      </c>
      <c r="P135" s="14"/>
      <c r="Q135" s="14"/>
      <c r="R135" s="14"/>
      <c r="S135" s="14"/>
      <c r="T135" s="14"/>
      <c r="U135" s="14"/>
      <c r="V135" s="14"/>
      <c r="W135" s="17">
        <v>39</v>
      </c>
      <c r="X135" s="14"/>
      <c r="Y135" s="14"/>
      <c r="Z135" s="14"/>
      <c r="AA135" s="14"/>
      <c r="AB135" s="14"/>
      <c r="AC135" s="14"/>
      <c r="AD135" s="14"/>
      <c r="AE135" s="17">
        <v>4</v>
      </c>
      <c r="AF135" s="14"/>
      <c r="AG135" s="14"/>
      <c r="AH135" s="14"/>
      <c r="AI135" s="14"/>
    </row>
    <row r="136" spans="1:35" ht="15.75" customHeight="1">
      <c r="A136" s="20"/>
      <c r="B136" s="258" t="s">
        <v>245</v>
      </c>
      <c r="C136" s="258" t="s">
        <v>246</v>
      </c>
      <c r="D136" s="17">
        <v>2013</v>
      </c>
      <c r="E136" s="17">
        <v>1000</v>
      </c>
      <c r="F136" s="17">
        <v>2</v>
      </c>
      <c r="G136" s="14"/>
      <c r="H136" s="17">
        <v>2</v>
      </c>
      <c r="I136" s="14"/>
      <c r="J136" s="16"/>
      <c r="K136" s="17">
        <v>8</v>
      </c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7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</row>
    <row r="137" spans="1:35" ht="15.75" customHeight="1">
      <c r="A137" s="20"/>
      <c r="B137" s="258" t="s">
        <v>247</v>
      </c>
      <c r="C137" s="258" t="s">
        <v>248</v>
      </c>
      <c r="D137" s="17">
        <v>2015</v>
      </c>
      <c r="E137" s="17">
        <v>480</v>
      </c>
      <c r="F137" s="17">
        <v>2</v>
      </c>
      <c r="G137" s="14"/>
      <c r="H137" s="17">
        <v>2</v>
      </c>
      <c r="I137" s="14"/>
      <c r="J137" s="16"/>
      <c r="K137" s="17">
        <v>7</v>
      </c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</row>
    <row r="138" spans="1:35" ht="15.75" customHeight="1">
      <c r="A138" s="20"/>
      <c r="B138" s="258" t="s">
        <v>249</v>
      </c>
      <c r="C138" s="258" t="s">
        <v>248</v>
      </c>
      <c r="D138" s="17">
        <v>2011</v>
      </c>
      <c r="E138" s="17">
        <v>750</v>
      </c>
      <c r="F138" s="17">
        <v>2</v>
      </c>
      <c r="G138" s="14"/>
      <c r="H138" s="17">
        <v>2</v>
      </c>
      <c r="I138" s="14"/>
      <c r="J138" s="16"/>
      <c r="K138" s="17">
        <v>7</v>
      </c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</row>
    <row r="139" spans="1:35" ht="15.75" customHeight="1">
      <c r="A139" s="20"/>
      <c r="B139" s="258" t="s">
        <v>250</v>
      </c>
      <c r="C139" s="258" t="s">
        <v>246</v>
      </c>
      <c r="D139" s="14"/>
      <c r="E139" s="17">
        <v>3662</v>
      </c>
      <c r="F139" s="17">
        <v>8</v>
      </c>
      <c r="G139" s="17">
        <v>8</v>
      </c>
      <c r="H139" s="14"/>
      <c r="I139" s="14"/>
      <c r="J139" s="19" t="s">
        <v>30</v>
      </c>
      <c r="K139" s="17">
        <v>7</v>
      </c>
      <c r="L139" s="14"/>
      <c r="M139" s="14"/>
      <c r="N139" s="14"/>
      <c r="O139" s="17">
        <v>5</v>
      </c>
      <c r="P139" s="14"/>
      <c r="Q139" s="14"/>
      <c r="R139" s="14"/>
      <c r="S139" s="14"/>
      <c r="T139" s="14"/>
      <c r="U139" s="14"/>
      <c r="V139" s="14"/>
      <c r="W139" s="17">
        <v>97</v>
      </c>
      <c r="X139" s="14"/>
      <c r="Y139" s="14"/>
      <c r="Z139" s="14"/>
      <c r="AA139" s="14"/>
      <c r="AB139" s="14"/>
      <c r="AC139" s="14"/>
      <c r="AD139" s="14"/>
      <c r="AE139" s="17">
        <v>5</v>
      </c>
      <c r="AF139" s="14"/>
      <c r="AG139" s="14"/>
      <c r="AH139" s="14"/>
      <c r="AI139" s="14"/>
    </row>
    <row r="140" spans="1:35" ht="15.75" customHeight="1">
      <c r="A140" s="20">
        <v>24</v>
      </c>
      <c r="B140" s="259" t="s">
        <v>252</v>
      </c>
      <c r="C140" s="258"/>
      <c r="D140" s="14"/>
      <c r="E140" s="15">
        <f t="shared" ref="E140:H140" si="23">SUM(E141)</f>
        <v>6464</v>
      </c>
      <c r="F140" s="15">
        <f t="shared" si="23"/>
        <v>29</v>
      </c>
      <c r="G140" s="15">
        <f t="shared" si="23"/>
        <v>16</v>
      </c>
      <c r="H140" s="15">
        <f t="shared" si="23"/>
        <v>13</v>
      </c>
      <c r="I140" s="14"/>
      <c r="J140" s="16"/>
      <c r="L140" s="14"/>
      <c r="M140" s="14"/>
      <c r="N140" s="14"/>
      <c r="O140" s="15">
        <f>SUM(O141)</f>
        <v>18</v>
      </c>
      <c r="P140" s="14"/>
      <c r="Q140" s="14"/>
      <c r="R140" s="14"/>
      <c r="S140" s="14"/>
      <c r="T140" s="14"/>
      <c r="U140" s="14"/>
      <c r="V140" s="14"/>
      <c r="W140" s="15">
        <f>SUM(W141)</f>
        <v>463</v>
      </c>
      <c r="X140" s="14"/>
      <c r="Y140" s="14"/>
      <c r="Z140" s="14"/>
      <c r="AA140" s="14"/>
      <c r="AB140" s="14"/>
      <c r="AC140" s="14"/>
      <c r="AD140" s="14"/>
      <c r="AE140" s="15">
        <f>SUM(AE141)</f>
        <v>31</v>
      </c>
      <c r="AF140" s="14"/>
      <c r="AG140" s="14"/>
      <c r="AH140" s="14"/>
      <c r="AI140" s="14"/>
    </row>
    <row r="141" spans="1:35" ht="15.75" customHeight="1">
      <c r="A141" s="11"/>
      <c r="B141" s="258" t="s">
        <v>255</v>
      </c>
      <c r="C141" s="258" t="s">
        <v>256</v>
      </c>
      <c r="D141" s="14"/>
      <c r="E141" s="17">
        <v>6464</v>
      </c>
      <c r="F141" s="17">
        <v>29</v>
      </c>
      <c r="G141" s="17">
        <v>16</v>
      </c>
      <c r="H141" s="17">
        <v>13</v>
      </c>
      <c r="I141" s="14"/>
      <c r="J141" s="19" t="s">
        <v>129</v>
      </c>
      <c r="K141" s="14"/>
      <c r="L141" s="14"/>
      <c r="M141" s="14"/>
      <c r="N141" s="14"/>
      <c r="O141" s="17">
        <v>18</v>
      </c>
      <c r="P141" s="14"/>
      <c r="Q141" s="14"/>
      <c r="R141" s="14"/>
      <c r="S141" s="14"/>
      <c r="T141" s="14"/>
      <c r="U141" s="14"/>
      <c r="V141" s="14"/>
      <c r="W141" s="17">
        <v>463</v>
      </c>
      <c r="X141" s="14"/>
      <c r="Y141" s="14"/>
      <c r="Z141" s="14"/>
      <c r="AA141" s="14"/>
      <c r="AB141" s="14"/>
      <c r="AC141" s="14"/>
      <c r="AD141" s="14"/>
      <c r="AE141" s="17">
        <v>31</v>
      </c>
      <c r="AF141" s="14"/>
      <c r="AG141" s="14"/>
      <c r="AH141" s="14"/>
      <c r="AI141" s="14"/>
    </row>
    <row r="142" spans="1:35" ht="15.75" customHeight="1">
      <c r="A142" s="20">
        <v>25</v>
      </c>
      <c r="B142" s="259" t="s">
        <v>257</v>
      </c>
      <c r="C142" s="258"/>
      <c r="D142" s="14"/>
      <c r="E142" s="56">
        <f t="shared" ref="E142:I142" si="24">SUM(E143:E144)</f>
        <v>8120</v>
      </c>
      <c r="F142" s="56">
        <f t="shared" si="24"/>
        <v>12</v>
      </c>
      <c r="G142" s="56">
        <f t="shared" si="24"/>
        <v>12</v>
      </c>
      <c r="H142" s="56">
        <f t="shared" si="24"/>
        <v>0</v>
      </c>
      <c r="I142" s="56">
        <f t="shared" si="24"/>
        <v>0</v>
      </c>
      <c r="J142" s="19"/>
      <c r="K142" s="17"/>
      <c r="L142" s="14"/>
      <c r="M142" s="14"/>
      <c r="N142" s="14"/>
      <c r="O142" s="14"/>
      <c r="P142" s="14"/>
      <c r="Q142" s="56">
        <f>SUM(Q143:Q144)</f>
        <v>15</v>
      </c>
      <c r="R142" s="14"/>
      <c r="S142" s="14"/>
      <c r="T142" s="14"/>
      <c r="U142" s="14"/>
      <c r="V142" s="14"/>
      <c r="W142" s="14"/>
      <c r="X142" s="14"/>
      <c r="Y142" s="56">
        <f>SUM(Y143:Y144)</f>
        <v>472</v>
      </c>
      <c r="Z142" s="14"/>
      <c r="AA142" s="14"/>
      <c r="AB142" s="14"/>
      <c r="AC142" s="14"/>
      <c r="AD142" s="14"/>
      <c r="AE142" s="14"/>
      <c r="AF142" s="14"/>
      <c r="AG142" s="56">
        <f>SUM(AG143:AG144)</f>
        <v>29</v>
      </c>
      <c r="AH142" s="14"/>
      <c r="AI142" s="14"/>
    </row>
    <row r="143" spans="1:35" ht="15.75" customHeight="1">
      <c r="A143" s="11"/>
      <c r="B143" s="258" t="s">
        <v>258</v>
      </c>
      <c r="C143" s="258" t="s">
        <v>214</v>
      </c>
      <c r="D143" s="14"/>
      <c r="E143" s="55">
        <v>6090</v>
      </c>
      <c r="F143" s="17">
        <v>6</v>
      </c>
      <c r="G143" s="17">
        <v>6</v>
      </c>
      <c r="H143" s="14"/>
      <c r="I143" s="14"/>
      <c r="J143" s="19" t="s">
        <v>30</v>
      </c>
      <c r="K143" s="17">
        <v>8</v>
      </c>
      <c r="L143" s="14"/>
      <c r="M143" s="14"/>
      <c r="N143" s="14"/>
      <c r="O143" s="14"/>
      <c r="P143" s="14"/>
      <c r="Q143" s="17">
        <v>11</v>
      </c>
      <c r="R143" s="14"/>
      <c r="S143" s="14"/>
      <c r="T143" s="14"/>
      <c r="U143" s="14"/>
      <c r="V143" s="14"/>
      <c r="W143" s="14"/>
      <c r="X143" s="14"/>
      <c r="Y143" s="17">
        <v>382</v>
      </c>
      <c r="Z143" s="14"/>
      <c r="AA143" s="14"/>
      <c r="AB143" s="14"/>
      <c r="AC143" s="14"/>
      <c r="AD143" s="14"/>
      <c r="AE143" s="14"/>
      <c r="AF143" s="14"/>
      <c r="AG143" s="17">
        <v>21</v>
      </c>
      <c r="AH143" s="14"/>
      <c r="AI143" s="14"/>
    </row>
    <row r="144" spans="1:35" ht="15.75" customHeight="1">
      <c r="A144" s="11"/>
      <c r="B144" s="258" t="s">
        <v>259</v>
      </c>
      <c r="C144" s="258" t="s">
        <v>260</v>
      </c>
      <c r="D144" s="14"/>
      <c r="E144" s="17">
        <v>2030</v>
      </c>
      <c r="F144" s="17">
        <v>6</v>
      </c>
      <c r="G144" s="17">
        <v>6</v>
      </c>
      <c r="H144" s="14"/>
      <c r="I144" s="14"/>
      <c r="J144" s="16"/>
      <c r="K144" s="17">
        <v>8</v>
      </c>
      <c r="L144" s="14"/>
      <c r="M144" s="14"/>
      <c r="N144" s="14"/>
      <c r="O144" s="14"/>
      <c r="P144" s="14"/>
      <c r="Q144" s="17">
        <v>4</v>
      </c>
      <c r="R144" s="14"/>
      <c r="S144" s="14"/>
      <c r="T144" s="14"/>
      <c r="U144" s="14"/>
      <c r="V144" s="14"/>
      <c r="W144" s="14"/>
      <c r="X144" s="14"/>
      <c r="Y144" s="17">
        <v>90</v>
      </c>
      <c r="Z144" s="14"/>
      <c r="AA144" s="14"/>
      <c r="AB144" s="14"/>
      <c r="AC144" s="14"/>
      <c r="AD144" s="14"/>
      <c r="AE144" s="14"/>
      <c r="AF144" s="14"/>
      <c r="AG144" s="17">
        <v>8</v>
      </c>
      <c r="AH144" s="14"/>
      <c r="AI144" s="14"/>
    </row>
    <row r="145" spans="1:35" ht="15.75" customHeight="1">
      <c r="A145" s="20">
        <v>26</v>
      </c>
      <c r="B145" s="259" t="s">
        <v>261</v>
      </c>
      <c r="C145" s="258" t="s">
        <v>262</v>
      </c>
      <c r="D145" s="14"/>
      <c r="E145" s="12">
        <v>3996</v>
      </c>
      <c r="F145" s="12">
        <v>14</v>
      </c>
      <c r="G145" s="12">
        <v>14</v>
      </c>
      <c r="H145" s="14"/>
      <c r="I145" s="14"/>
      <c r="J145" s="19" t="s">
        <v>30</v>
      </c>
      <c r="K145" s="14"/>
      <c r="L145" s="14"/>
      <c r="M145" s="14"/>
      <c r="N145" s="14"/>
      <c r="O145" s="14"/>
      <c r="P145" s="14"/>
      <c r="Q145" s="12">
        <v>16</v>
      </c>
      <c r="R145" s="14"/>
      <c r="S145" s="14"/>
      <c r="T145" s="14"/>
      <c r="U145" s="14"/>
      <c r="V145" s="14"/>
      <c r="W145" s="14"/>
      <c r="X145" s="14"/>
      <c r="Y145" s="12">
        <v>600</v>
      </c>
      <c r="Z145" s="14"/>
      <c r="AA145" s="14"/>
      <c r="AB145" s="14"/>
      <c r="AC145" s="14"/>
      <c r="AD145" s="14"/>
      <c r="AE145" s="14"/>
      <c r="AF145" s="14"/>
      <c r="AG145" s="12">
        <v>28</v>
      </c>
      <c r="AH145" s="14"/>
      <c r="AI145" s="14"/>
    </row>
    <row r="146" spans="1:35" ht="15.75" customHeight="1">
      <c r="A146" s="20">
        <v>27</v>
      </c>
      <c r="B146" s="268" t="s">
        <v>263</v>
      </c>
      <c r="C146" s="261" t="s">
        <v>264</v>
      </c>
      <c r="D146" s="59"/>
      <c r="E146" s="60">
        <v>13590</v>
      </c>
      <c r="F146" s="12">
        <v>44</v>
      </c>
      <c r="G146" s="12">
        <v>44</v>
      </c>
      <c r="H146" s="15">
        <f t="shared" ref="H146:I146" si="25">SUM(H147:H150)</f>
        <v>16</v>
      </c>
      <c r="I146" s="15">
        <f t="shared" si="25"/>
        <v>2</v>
      </c>
      <c r="J146" s="19" t="s">
        <v>30</v>
      </c>
      <c r="K146" s="14"/>
      <c r="L146" s="14"/>
      <c r="M146" s="14"/>
      <c r="N146" s="14"/>
      <c r="O146" s="14"/>
      <c r="P146" s="14"/>
      <c r="Q146" s="12">
        <v>28</v>
      </c>
      <c r="R146" s="14"/>
      <c r="S146" s="14"/>
      <c r="T146" s="14"/>
      <c r="U146" s="14"/>
      <c r="V146" s="14"/>
      <c r="W146" s="14"/>
      <c r="X146" s="14"/>
      <c r="Y146" s="12">
        <v>943</v>
      </c>
      <c r="Z146" s="14"/>
      <c r="AA146" s="14"/>
      <c r="AB146" s="14"/>
      <c r="AC146" s="14"/>
      <c r="AD146" s="14"/>
      <c r="AE146" s="14"/>
      <c r="AF146" s="14"/>
      <c r="AG146" s="12">
        <v>55</v>
      </c>
      <c r="AH146" s="14"/>
      <c r="AI146" s="14"/>
    </row>
    <row r="147" spans="1:35" ht="15.75" customHeight="1">
      <c r="A147" s="20">
        <v>28</v>
      </c>
      <c r="B147" s="259" t="s">
        <v>265</v>
      </c>
      <c r="C147" s="258" t="s">
        <v>266</v>
      </c>
      <c r="D147" s="14"/>
      <c r="E147" s="12">
        <v>5071</v>
      </c>
      <c r="F147" s="12">
        <v>9</v>
      </c>
      <c r="G147" s="15"/>
      <c r="H147" s="12">
        <v>7</v>
      </c>
      <c r="I147" s="12">
        <v>2</v>
      </c>
      <c r="J147" s="19" t="s">
        <v>30</v>
      </c>
      <c r="K147" s="14"/>
      <c r="L147" s="14"/>
      <c r="M147" s="14"/>
      <c r="N147" s="14"/>
      <c r="O147" s="14"/>
      <c r="P147" s="14"/>
      <c r="Q147" s="12">
        <v>8</v>
      </c>
      <c r="R147" s="14"/>
      <c r="S147" s="14"/>
      <c r="T147" s="14"/>
      <c r="U147" s="14"/>
      <c r="V147" s="14"/>
      <c r="W147" s="12">
        <v>105</v>
      </c>
      <c r="X147" s="14"/>
      <c r="Y147" s="12">
        <v>228</v>
      </c>
      <c r="Z147" s="14"/>
      <c r="AA147" s="14"/>
      <c r="AB147" s="14"/>
      <c r="AC147" s="14"/>
      <c r="AD147" s="14"/>
      <c r="AE147" s="14"/>
      <c r="AF147" s="14"/>
      <c r="AG147" s="12">
        <v>22</v>
      </c>
      <c r="AH147" s="14"/>
      <c r="AI147" s="14"/>
    </row>
    <row r="148" spans="1:35" ht="15.75" customHeight="1">
      <c r="A148" s="11"/>
      <c r="B148" s="258" t="s">
        <v>267</v>
      </c>
      <c r="C148" s="258" t="s">
        <v>266</v>
      </c>
      <c r="D148" s="14"/>
      <c r="E148" s="17">
        <f>4041.4+777.4</f>
        <v>4818.8</v>
      </c>
      <c r="F148" s="17">
        <v>10</v>
      </c>
      <c r="G148" s="17">
        <v>6</v>
      </c>
      <c r="H148" s="17">
        <v>4</v>
      </c>
      <c r="I148" s="14"/>
      <c r="J148" s="19" t="s">
        <v>30</v>
      </c>
      <c r="K148" s="17">
        <v>7</v>
      </c>
      <c r="L148" s="14"/>
      <c r="M148" s="14"/>
      <c r="N148" s="14"/>
      <c r="O148" s="17">
        <v>5</v>
      </c>
      <c r="P148" s="14"/>
      <c r="Q148" s="17">
        <v>4</v>
      </c>
      <c r="R148" s="14"/>
      <c r="S148" s="14"/>
      <c r="T148" s="14"/>
      <c r="U148" s="14"/>
      <c r="V148" s="14"/>
      <c r="W148" s="17">
        <v>105</v>
      </c>
      <c r="X148" s="14"/>
      <c r="Y148" s="17">
        <v>74</v>
      </c>
      <c r="Z148" s="14"/>
      <c r="AA148" s="14"/>
      <c r="AB148" s="14"/>
      <c r="AC148" s="14"/>
      <c r="AD148" s="14"/>
      <c r="AE148" s="17">
        <v>8</v>
      </c>
      <c r="AF148" s="14"/>
      <c r="AG148" s="14"/>
      <c r="AH148" s="14"/>
      <c r="AI148" s="14"/>
    </row>
    <row r="149" spans="1:35" ht="15.75" customHeight="1">
      <c r="A149" s="11"/>
      <c r="B149" s="258" t="s">
        <v>268</v>
      </c>
      <c r="C149" s="258" t="s">
        <v>269</v>
      </c>
      <c r="D149" s="17">
        <v>2011</v>
      </c>
      <c r="E149" s="17">
        <v>799</v>
      </c>
      <c r="F149" s="17">
        <v>2</v>
      </c>
      <c r="G149" s="14"/>
      <c r="H149" s="17">
        <v>2</v>
      </c>
      <c r="I149" s="14"/>
      <c r="J149" s="19" t="s">
        <v>30</v>
      </c>
      <c r="K149" s="17">
        <v>10</v>
      </c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</row>
    <row r="150" spans="1:35" ht="15.75" customHeight="1">
      <c r="A150" s="11"/>
      <c r="B150" s="258" t="s">
        <v>270</v>
      </c>
      <c r="C150" s="258" t="s">
        <v>269</v>
      </c>
      <c r="D150" s="17">
        <v>2016</v>
      </c>
      <c r="E150" s="17">
        <v>751</v>
      </c>
      <c r="F150" s="17">
        <v>3</v>
      </c>
      <c r="G150" s="17"/>
      <c r="H150" s="17">
        <v>3</v>
      </c>
      <c r="I150" s="14"/>
      <c r="J150" s="19" t="s">
        <v>30</v>
      </c>
      <c r="K150" s="17">
        <v>9</v>
      </c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</row>
    <row r="151" spans="1:35" ht="15.75" customHeight="1">
      <c r="A151" s="20">
        <v>29</v>
      </c>
      <c r="B151" s="269" t="s">
        <v>271</v>
      </c>
      <c r="C151" s="258" t="s">
        <v>272</v>
      </c>
      <c r="D151" s="14"/>
      <c r="E151" s="56">
        <v>5655</v>
      </c>
      <c r="F151" s="12">
        <v>25</v>
      </c>
      <c r="G151" s="12">
        <v>24</v>
      </c>
      <c r="H151" s="12">
        <v>1</v>
      </c>
      <c r="I151" s="14"/>
      <c r="J151" s="19" t="s">
        <v>30</v>
      </c>
      <c r="K151" s="14"/>
      <c r="L151" s="14"/>
      <c r="M151" s="14"/>
      <c r="N151" s="14"/>
      <c r="O151" s="14"/>
      <c r="P151" s="14"/>
      <c r="Q151" s="12">
        <v>15</v>
      </c>
      <c r="R151" s="14"/>
      <c r="S151" s="14"/>
      <c r="T151" s="14"/>
      <c r="U151" s="14"/>
      <c r="V151" s="14"/>
      <c r="W151" s="14"/>
      <c r="X151" s="14"/>
      <c r="Y151" s="12">
        <v>572</v>
      </c>
      <c r="Z151" s="14"/>
      <c r="AA151" s="14"/>
      <c r="AB151" s="14"/>
      <c r="AC151" s="14"/>
      <c r="AD151" s="14"/>
      <c r="AE151" s="14"/>
      <c r="AF151" s="14"/>
      <c r="AG151" s="12">
        <v>29</v>
      </c>
      <c r="AH151" s="14"/>
      <c r="AI151" s="14"/>
    </row>
    <row r="152" spans="1:35" ht="15.75" customHeight="1">
      <c r="A152" s="20">
        <v>30</v>
      </c>
      <c r="B152" s="269" t="s">
        <v>273</v>
      </c>
      <c r="C152" s="258" t="s">
        <v>274</v>
      </c>
      <c r="D152" s="14"/>
      <c r="E152" s="12">
        <f t="shared" ref="E152:F152" si="26">SUM(E153:E158)</f>
        <v>9032</v>
      </c>
      <c r="F152" s="12">
        <f t="shared" si="26"/>
        <v>22</v>
      </c>
      <c r="G152" s="12"/>
      <c r="H152" s="12">
        <f>SUM(H153:H158)</f>
        <v>22</v>
      </c>
      <c r="I152" s="12"/>
      <c r="J152" s="19" t="s">
        <v>30</v>
      </c>
      <c r="K152" s="14"/>
      <c r="L152" s="14"/>
      <c r="M152" s="14"/>
      <c r="N152" s="14"/>
      <c r="O152" s="12">
        <f>SUM(O153:O158)</f>
        <v>20</v>
      </c>
      <c r="P152" s="14"/>
      <c r="Q152" s="12">
        <f>SUM(Q153:Q158)</f>
        <v>0</v>
      </c>
      <c r="R152" s="14"/>
      <c r="S152" s="14"/>
      <c r="T152" s="14"/>
      <c r="U152" s="14"/>
      <c r="V152" s="14"/>
      <c r="W152" s="12">
        <f>SUM(W153:W158)</f>
        <v>327</v>
      </c>
      <c r="X152" s="14"/>
      <c r="Y152" s="12">
        <v>137</v>
      </c>
      <c r="Z152" s="14"/>
      <c r="AA152" s="14"/>
      <c r="AB152" s="14"/>
      <c r="AC152" s="14"/>
      <c r="AD152" s="14"/>
      <c r="AE152" s="12">
        <f>SUM(AE153:AE158)</f>
        <v>28</v>
      </c>
      <c r="AF152" s="14"/>
      <c r="AG152" s="12">
        <v>12</v>
      </c>
      <c r="AH152" s="14"/>
      <c r="AI152" s="14"/>
    </row>
    <row r="153" spans="1:35" ht="15.75" customHeight="1">
      <c r="A153" s="11"/>
      <c r="B153" s="269" t="s">
        <v>275</v>
      </c>
      <c r="C153" s="258" t="s">
        <v>274</v>
      </c>
      <c r="D153" s="14"/>
      <c r="E153" s="17">
        <v>3240</v>
      </c>
      <c r="F153" s="17">
        <v>5</v>
      </c>
      <c r="G153" s="14"/>
      <c r="H153" s="17">
        <v>5</v>
      </c>
      <c r="I153" s="14"/>
      <c r="J153" s="19" t="s">
        <v>30</v>
      </c>
      <c r="K153" s="17">
        <v>1</v>
      </c>
      <c r="L153" s="14"/>
      <c r="M153" s="14"/>
      <c r="N153" s="14"/>
      <c r="O153" s="17">
        <v>5</v>
      </c>
      <c r="P153" s="14"/>
      <c r="Q153" s="14"/>
      <c r="R153" s="14"/>
      <c r="S153" s="14"/>
      <c r="T153" s="14"/>
      <c r="U153" s="14"/>
      <c r="V153" s="14"/>
      <c r="W153" s="17">
        <v>130</v>
      </c>
      <c r="X153" s="14"/>
      <c r="Y153" s="17">
        <v>137</v>
      </c>
      <c r="Z153" s="14"/>
      <c r="AA153" s="14"/>
      <c r="AB153" s="14"/>
      <c r="AC153" s="14"/>
      <c r="AD153" s="14"/>
      <c r="AE153" s="17">
        <v>10</v>
      </c>
      <c r="AF153" s="14"/>
      <c r="AG153" s="17">
        <v>12</v>
      </c>
      <c r="AH153" s="14"/>
      <c r="AI153" s="14"/>
    </row>
    <row r="154" spans="1:35" ht="15.75" customHeight="1">
      <c r="A154" s="11"/>
      <c r="B154" s="258" t="s">
        <v>276</v>
      </c>
      <c r="C154" s="258" t="s">
        <v>277</v>
      </c>
      <c r="D154" s="17">
        <v>2016</v>
      </c>
      <c r="E154" s="17">
        <v>72</v>
      </c>
      <c r="F154" s="17">
        <v>2</v>
      </c>
      <c r="G154" s="14"/>
      <c r="H154" s="17">
        <v>2</v>
      </c>
      <c r="I154" s="14"/>
      <c r="J154" s="16"/>
      <c r="K154" s="17">
        <v>4</v>
      </c>
      <c r="L154" s="14"/>
      <c r="M154" s="14"/>
      <c r="N154" s="14"/>
      <c r="O154" s="17">
        <v>0</v>
      </c>
      <c r="P154" s="14"/>
      <c r="Q154" s="14"/>
      <c r="R154" s="14"/>
      <c r="S154" s="14"/>
      <c r="T154" s="14"/>
      <c r="U154" s="14"/>
      <c r="V154" s="14"/>
      <c r="W154" s="17">
        <v>0</v>
      </c>
      <c r="X154" s="14"/>
      <c r="Y154" s="14"/>
      <c r="Z154" s="14"/>
      <c r="AA154" s="14"/>
      <c r="AB154" s="14"/>
      <c r="AC154" s="14"/>
      <c r="AD154" s="14"/>
      <c r="AE154" s="17">
        <v>0</v>
      </c>
      <c r="AF154" s="14"/>
      <c r="AG154" s="14"/>
      <c r="AH154" s="14"/>
      <c r="AI154" s="14"/>
    </row>
    <row r="155" spans="1:35" ht="15.75" customHeight="1">
      <c r="A155" s="11"/>
      <c r="B155" s="258" t="s">
        <v>278</v>
      </c>
      <c r="C155" s="258" t="s">
        <v>274</v>
      </c>
      <c r="D155" s="14"/>
      <c r="E155" s="17">
        <v>900</v>
      </c>
      <c r="F155" s="17">
        <v>2</v>
      </c>
      <c r="G155" s="14"/>
      <c r="H155" s="17">
        <v>2</v>
      </c>
      <c r="I155" s="14"/>
      <c r="J155" s="19" t="s">
        <v>30</v>
      </c>
      <c r="K155" s="17">
        <v>2</v>
      </c>
      <c r="L155" s="14"/>
      <c r="M155" s="14"/>
      <c r="N155" s="14"/>
      <c r="O155" s="17">
        <v>2</v>
      </c>
      <c r="P155" s="14"/>
      <c r="Q155" s="14"/>
      <c r="R155" s="14"/>
      <c r="S155" s="14"/>
      <c r="T155" s="14"/>
      <c r="U155" s="14"/>
      <c r="V155" s="14"/>
      <c r="W155" s="17">
        <v>22</v>
      </c>
      <c r="X155" s="14"/>
      <c r="Y155" s="14"/>
      <c r="Z155" s="14"/>
      <c r="AA155" s="14"/>
      <c r="AB155" s="14"/>
      <c r="AC155" s="14"/>
      <c r="AD155" s="14"/>
      <c r="AE155" s="17">
        <v>2</v>
      </c>
      <c r="AF155" s="14"/>
      <c r="AG155" s="14"/>
      <c r="AH155" s="14"/>
      <c r="AI155" s="14"/>
    </row>
    <row r="156" spans="1:35" ht="15.75" customHeight="1">
      <c r="A156" s="11"/>
      <c r="B156" s="258" t="s">
        <v>279</v>
      </c>
      <c r="C156" s="258" t="s">
        <v>280</v>
      </c>
      <c r="D156" s="14"/>
      <c r="E156" s="17">
        <v>700</v>
      </c>
      <c r="F156" s="17">
        <v>5</v>
      </c>
      <c r="G156" s="14"/>
      <c r="H156" s="17">
        <v>5</v>
      </c>
      <c r="I156" s="14"/>
      <c r="J156" s="19" t="s">
        <v>30</v>
      </c>
      <c r="K156" s="17">
        <v>5</v>
      </c>
      <c r="L156" s="14"/>
      <c r="M156" s="14"/>
      <c r="N156" s="14"/>
      <c r="O156" s="17">
        <v>5</v>
      </c>
      <c r="P156" s="14"/>
      <c r="Q156" s="14"/>
      <c r="R156" s="14"/>
      <c r="S156" s="14"/>
      <c r="T156" s="14"/>
      <c r="U156" s="14"/>
      <c r="V156" s="14"/>
      <c r="W156" s="17">
        <v>64</v>
      </c>
      <c r="X156" s="14"/>
      <c r="Y156" s="14"/>
      <c r="Z156" s="14"/>
      <c r="AA156" s="14"/>
      <c r="AB156" s="14"/>
      <c r="AC156" s="14"/>
      <c r="AD156" s="14"/>
      <c r="AE156" s="17">
        <v>6</v>
      </c>
      <c r="AF156" s="14"/>
      <c r="AG156" s="14"/>
      <c r="AH156" s="14"/>
      <c r="AI156" s="14"/>
    </row>
    <row r="157" spans="1:35" ht="15.75" customHeight="1">
      <c r="A157" s="11"/>
      <c r="B157" s="258" t="s">
        <v>281</v>
      </c>
      <c r="C157" s="258" t="s">
        <v>282</v>
      </c>
      <c r="D157" s="14"/>
      <c r="E157" s="17">
        <v>3400</v>
      </c>
      <c r="F157" s="17">
        <v>5</v>
      </c>
      <c r="G157" s="14"/>
      <c r="H157" s="17">
        <v>5</v>
      </c>
      <c r="I157" s="14"/>
      <c r="J157" s="19" t="s">
        <v>30</v>
      </c>
      <c r="K157" s="17">
        <v>8</v>
      </c>
      <c r="L157" s="14"/>
      <c r="M157" s="14"/>
      <c r="N157" s="14"/>
      <c r="O157" s="17">
        <v>5</v>
      </c>
      <c r="P157" s="14"/>
      <c r="Q157" s="14"/>
      <c r="R157" s="14"/>
      <c r="S157" s="14"/>
      <c r="T157" s="14"/>
      <c r="U157" s="14"/>
      <c r="V157" s="14"/>
      <c r="W157" s="17">
        <v>81</v>
      </c>
      <c r="X157" s="14"/>
      <c r="Y157" s="14"/>
      <c r="Z157" s="14"/>
      <c r="AA157" s="14"/>
      <c r="AB157" s="14"/>
      <c r="AC157" s="14"/>
      <c r="AD157" s="14"/>
      <c r="AE157" s="17">
        <v>6</v>
      </c>
      <c r="AF157" s="14"/>
      <c r="AG157" s="14"/>
      <c r="AH157" s="14"/>
      <c r="AI157" s="14"/>
    </row>
    <row r="158" spans="1:35" ht="15.75" customHeight="1">
      <c r="A158" s="11"/>
      <c r="B158" s="258" t="s">
        <v>283</v>
      </c>
      <c r="C158" s="258" t="s">
        <v>282</v>
      </c>
      <c r="D158" s="14"/>
      <c r="E158" s="17">
        <v>720</v>
      </c>
      <c r="F158" s="17">
        <v>3</v>
      </c>
      <c r="G158" s="17"/>
      <c r="H158" s="17">
        <v>3</v>
      </c>
      <c r="I158" s="14"/>
      <c r="J158" s="19" t="s">
        <v>30</v>
      </c>
      <c r="K158" s="17">
        <v>15</v>
      </c>
      <c r="L158" s="14"/>
      <c r="M158" s="14"/>
      <c r="N158" s="14"/>
      <c r="O158" s="17">
        <v>3</v>
      </c>
      <c r="P158" s="14"/>
      <c r="Q158" s="14"/>
      <c r="R158" s="14"/>
      <c r="S158" s="14"/>
      <c r="T158" s="14"/>
      <c r="U158" s="14"/>
      <c r="V158" s="14"/>
      <c r="W158" s="17">
        <v>30</v>
      </c>
      <c r="X158" s="14"/>
      <c r="Y158" s="14"/>
      <c r="Z158" s="14"/>
      <c r="AA158" s="14"/>
      <c r="AB158" s="14"/>
      <c r="AC158" s="14"/>
      <c r="AD158" s="14"/>
      <c r="AE158" s="17">
        <v>4</v>
      </c>
      <c r="AF158" s="14"/>
      <c r="AG158" s="14"/>
      <c r="AH158" s="14"/>
      <c r="AI158" s="14"/>
    </row>
    <row r="159" spans="1:35" ht="15.75" customHeight="1">
      <c r="A159" s="20">
        <v>31</v>
      </c>
      <c r="B159" s="259" t="s">
        <v>284</v>
      </c>
      <c r="C159" s="258"/>
      <c r="D159" s="14"/>
      <c r="E159" s="15">
        <f t="shared" ref="E159:I159" si="27">E160+E161</f>
        <v>5009</v>
      </c>
      <c r="F159" s="15">
        <f t="shared" si="27"/>
        <v>21</v>
      </c>
      <c r="G159" s="15">
        <f t="shared" si="27"/>
        <v>12</v>
      </c>
      <c r="H159" s="15">
        <f t="shared" si="27"/>
        <v>6</v>
      </c>
      <c r="I159" s="15">
        <f t="shared" si="27"/>
        <v>3</v>
      </c>
      <c r="J159" s="16"/>
      <c r="K159" s="17"/>
      <c r="L159" s="14"/>
      <c r="M159" s="14"/>
      <c r="N159" s="14"/>
      <c r="O159" s="15">
        <f>O160+O161</f>
        <v>0</v>
      </c>
      <c r="P159" s="14"/>
      <c r="Q159" s="12">
        <v>14</v>
      </c>
      <c r="R159" s="14"/>
      <c r="S159" s="14"/>
      <c r="T159" s="14"/>
      <c r="U159" s="14"/>
      <c r="V159" s="14"/>
      <c r="W159" s="14"/>
      <c r="X159" s="14"/>
      <c r="Y159" s="15">
        <f>Y160+Y161</f>
        <v>400</v>
      </c>
      <c r="Z159" s="14"/>
      <c r="AA159" s="14"/>
      <c r="AB159" s="14"/>
      <c r="AC159" s="14"/>
      <c r="AD159" s="14"/>
      <c r="AE159" s="14"/>
      <c r="AF159" s="14"/>
      <c r="AG159" s="15">
        <f>AG160+AG161</f>
        <v>26</v>
      </c>
      <c r="AH159" s="14"/>
      <c r="AI159" s="14"/>
    </row>
    <row r="160" spans="1:35" ht="15.75" customHeight="1">
      <c r="A160" s="11"/>
      <c r="B160" s="258" t="s">
        <v>181</v>
      </c>
      <c r="C160" s="258" t="s">
        <v>285</v>
      </c>
      <c r="D160" s="14"/>
      <c r="E160" s="17">
        <v>5009</v>
      </c>
      <c r="F160" s="17">
        <v>18</v>
      </c>
      <c r="G160" s="17">
        <v>12</v>
      </c>
      <c r="H160" s="17">
        <v>6</v>
      </c>
      <c r="I160" s="14"/>
      <c r="J160" s="16"/>
      <c r="K160" s="14"/>
      <c r="L160" s="14"/>
      <c r="M160" s="14"/>
      <c r="N160" s="14"/>
      <c r="O160" s="14"/>
      <c r="P160" s="14"/>
      <c r="Q160" s="17">
        <v>8</v>
      </c>
      <c r="R160" s="14"/>
      <c r="S160" s="14"/>
      <c r="T160" s="14"/>
      <c r="U160" s="14"/>
      <c r="V160" s="14"/>
      <c r="W160" s="14"/>
      <c r="X160" s="14"/>
      <c r="Y160" s="17">
        <v>217</v>
      </c>
      <c r="Z160" s="14"/>
      <c r="AA160" s="14"/>
      <c r="AB160" s="14"/>
      <c r="AC160" s="14"/>
      <c r="AD160" s="14"/>
      <c r="AE160" s="14"/>
      <c r="AF160" s="14"/>
      <c r="AG160" s="17">
        <v>26</v>
      </c>
      <c r="AH160" s="14"/>
      <c r="AI160" s="14"/>
    </row>
    <row r="161" spans="1:35" ht="15.75" customHeight="1">
      <c r="A161" s="11"/>
      <c r="B161" s="258" t="s">
        <v>286</v>
      </c>
      <c r="C161" s="258" t="s">
        <v>75</v>
      </c>
      <c r="D161" s="14"/>
      <c r="E161" s="14"/>
      <c r="F161" s="17">
        <v>3</v>
      </c>
      <c r="G161" s="14"/>
      <c r="H161" s="14"/>
      <c r="I161" s="17">
        <v>3</v>
      </c>
      <c r="J161" s="16"/>
      <c r="K161" s="17">
        <v>8</v>
      </c>
      <c r="L161" s="14"/>
      <c r="M161" s="14"/>
      <c r="N161" s="14"/>
      <c r="O161" s="14"/>
      <c r="P161" s="14"/>
      <c r="Q161" s="17">
        <v>6</v>
      </c>
      <c r="R161" s="14"/>
      <c r="S161" s="14"/>
      <c r="T161" s="14"/>
      <c r="U161" s="14"/>
      <c r="V161" s="14"/>
      <c r="W161" s="14"/>
      <c r="X161" s="14"/>
      <c r="Y161" s="17">
        <v>183</v>
      </c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</row>
    <row r="162" spans="1:35" ht="15.75" customHeight="1">
      <c r="A162" s="20">
        <v>32</v>
      </c>
      <c r="B162" s="259" t="s">
        <v>287</v>
      </c>
      <c r="C162" s="258"/>
      <c r="D162" s="14"/>
      <c r="E162" s="46">
        <f t="shared" ref="E162:I162" si="28">SUM(E163:E166)</f>
        <v>9636.6</v>
      </c>
      <c r="F162" s="15">
        <f t="shared" si="28"/>
        <v>16</v>
      </c>
      <c r="G162" s="15">
        <f t="shared" si="28"/>
        <v>2</v>
      </c>
      <c r="H162" s="15">
        <f t="shared" si="28"/>
        <v>14</v>
      </c>
      <c r="I162" s="15">
        <f t="shared" si="28"/>
        <v>0</v>
      </c>
      <c r="J162" s="16"/>
      <c r="K162" s="14"/>
      <c r="L162" s="14"/>
      <c r="M162" s="12">
        <v>1</v>
      </c>
      <c r="N162" s="15"/>
      <c r="O162" s="12">
        <v>13</v>
      </c>
      <c r="P162" s="15"/>
      <c r="Q162" s="12">
        <v>7</v>
      </c>
      <c r="R162" s="14"/>
      <c r="S162" s="14"/>
      <c r="T162" s="14"/>
      <c r="U162" s="14"/>
      <c r="V162" s="14"/>
      <c r="W162" s="15">
        <f>W163+W164</f>
        <v>253</v>
      </c>
      <c r="X162" s="14"/>
      <c r="Y162" s="12">
        <v>175</v>
      </c>
      <c r="Z162" s="14"/>
      <c r="AA162" s="14"/>
      <c r="AB162" s="14"/>
      <c r="AC162" s="14"/>
      <c r="AD162" s="14"/>
      <c r="AE162" s="12">
        <v>21</v>
      </c>
      <c r="AF162" s="14"/>
      <c r="AG162" s="12">
        <v>13</v>
      </c>
      <c r="AH162" s="14"/>
      <c r="AI162" s="14"/>
    </row>
    <row r="163" spans="1:35" ht="15.75" customHeight="1">
      <c r="A163" s="11"/>
      <c r="B163" s="267" t="s">
        <v>123</v>
      </c>
      <c r="C163" s="258" t="s">
        <v>288</v>
      </c>
      <c r="D163" s="14"/>
      <c r="E163" s="47">
        <v>8445.6</v>
      </c>
      <c r="F163" s="17">
        <v>10</v>
      </c>
      <c r="G163" s="17">
        <v>2</v>
      </c>
      <c r="H163" s="17">
        <v>8</v>
      </c>
      <c r="I163" s="14"/>
      <c r="J163" s="19" t="s">
        <v>30</v>
      </c>
      <c r="K163" s="17"/>
      <c r="L163" s="14"/>
      <c r="M163" s="17">
        <v>1</v>
      </c>
      <c r="N163" s="14"/>
      <c r="O163" s="17">
        <v>10</v>
      </c>
      <c r="P163" s="14"/>
      <c r="Q163" s="17">
        <v>7</v>
      </c>
      <c r="R163" s="14"/>
      <c r="S163" s="14"/>
      <c r="T163" s="14"/>
      <c r="U163" s="14"/>
      <c r="V163" s="14"/>
      <c r="W163" s="17">
        <v>212</v>
      </c>
      <c r="X163" s="14"/>
      <c r="Y163" s="17">
        <v>175</v>
      </c>
      <c r="Z163" s="14"/>
      <c r="AA163" s="14"/>
      <c r="AB163" s="14"/>
      <c r="AC163" s="14"/>
      <c r="AD163" s="14"/>
      <c r="AE163" s="17">
        <v>18</v>
      </c>
      <c r="AF163" s="14"/>
      <c r="AG163" s="17">
        <v>13</v>
      </c>
      <c r="AH163" s="14"/>
      <c r="AI163" s="14"/>
    </row>
    <row r="164" spans="1:35" ht="15.75" customHeight="1">
      <c r="A164" s="11"/>
      <c r="B164" s="267" t="s">
        <v>289</v>
      </c>
      <c r="C164" s="258" t="s">
        <v>290</v>
      </c>
      <c r="D164" s="14"/>
      <c r="E164" s="17">
        <v>320</v>
      </c>
      <c r="F164" s="17">
        <v>2</v>
      </c>
      <c r="G164" s="14"/>
      <c r="H164" s="17">
        <v>2</v>
      </c>
      <c r="I164" s="14"/>
      <c r="J164" s="19" t="s">
        <v>30</v>
      </c>
      <c r="K164" s="17">
        <v>3</v>
      </c>
      <c r="L164" s="14"/>
      <c r="M164" s="14"/>
      <c r="N164" s="14"/>
      <c r="O164" s="17">
        <v>3</v>
      </c>
      <c r="P164" s="14"/>
      <c r="Q164" s="14"/>
      <c r="R164" s="14"/>
      <c r="S164" s="14"/>
      <c r="T164" s="14"/>
      <c r="U164" s="14"/>
      <c r="V164" s="14"/>
      <c r="W164" s="17">
        <v>41</v>
      </c>
      <c r="X164" s="14"/>
      <c r="Y164" s="14"/>
      <c r="Z164" s="14"/>
      <c r="AA164" s="14"/>
      <c r="AB164" s="14"/>
      <c r="AC164" s="14"/>
      <c r="AD164" s="14"/>
      <c r="AE164" s="17">
        <v>3</v>
      </c>
      <c r="AF164" s="14"/>
      <c r="AG164" s="14"/>
      <c r="AH164" s="14"/>
      <c r="AI164" s="14"/>
    </row>
    <row r="165" spans="1:35" ht="15.75" customHeight="1">
      <c r="A165" s="11"/>
      <c r="B165" s="267" t="s">
        <v>291</v>
      </c>
      <c r="C165" s="258" t="s">
        <v>288</v>
      </c>
      <c r="D165" s="17">
        <v>2017</v>
      </c>
      <c r="E165" s="17">
        <v>351</v>
      </c>
      <c r="F165" s="17">
        <v>2</v>
      </c>
      <c r="G165" s="14"/>
      <c r="H165" s="17">
        <v>2</v>
      </c>
      <c r="I165" s="14"/>
      <c r="J165" s="16"/>
      <c r="K165" s="17">
        <v>3.5</v>
      </c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</row>
    <row r="166" spans="1:35" ht="15.75" customHeight="1">
      <c r="A166" s="11"/>
      <c r="B166" s="267" t="s">
        <v>292</v>
      </c>
      <c r="C166" s="258" t="s">
        <v>290</v>
      </c>
      <c r="D166" s="17">
        <v>2013</v>
      </c>
      <c r="E166" s="17">
        <v>520</v>
      </c>
      <c r="F166" s="17">
        <v>2</v>
      </c>
      <c r="G166" s="14"/>
      <c r="H166" s="17">
        <v>2</v>
      </c>
      <c r="I166" s="14"/>
      <c r="J166" s="16"/>
      <c r="K166" s="17">
        <v>5</v>
      </c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</row>
    <row r="167" spans="1:35" ht="15.75" customHeight="1">
      <c r="A167" s="20">
        <v>32</v>
      </c>
      <c r="B167" s="259" t="s">
        <v>293</v>
      </c>
      <c r="C167" s="258"/>
      <c r="D167" s="14"/>
      <c r="E167" s="54">
        <f t="shared" ref="E167:I167" si="29">SUM(E168:E174)</f>
        <v>15772</v>
      </c>
      <c r="F167" s="15">
        <f t="shared" si="29"/>
        <v>27</v>
      </c>
      <c r="G167" s="15">
        <f t="shared" si="29"/>
        <v>6</v>
      </c>
      <c r="H167" s="15">
        <f t="shared" si="29"/>
        <v>20</v>
      </c>
      <c r="I167" s="15">
        <f t="shared" si="29"/>
        <v>1</v>
      </c>
      <c r="J167" s="16"/>
      <c r="K167" s="14"/>
      <c r="L167" s="14"/>
      <c r="M167" s="14"/>
      <c r="N167" s="14"/>
      <c r="O167" s="15">
        <f>SUM(O168:O174)</f>
        <v>22</v>
      </c>
      <c r="P167" s="14"/>
      <c r="Q167" s="15">
        <f>SUM(Q168:Q174)</f>
        <v>8</v>
      </c>
      <c r="R167" s="14"/>
      <c r="S167" s="14"/>
      <c r="T167" s="14"/>
      <c r="U167" s="14"/>
      <c r="V167" s="14"/>
      <c r="W167" s="15">
        <f>SUM(W168:W174)</f>
        <v>459</v>
      </c>
      <c r="X167" s="14"/>
      <c r="Y167" s="15">
        <f>SUM(Y168:Y174)</f>
        <v>245</v>
      </c>
      <c r="Z167" s="14"/>
      <c r="AA167" s="14"/>
      <c r="AB167" s="14"/>
      <c r="AC167" s="14"/>
      <c r="AD167" s="14"/>
      <c r="AE167" s="15">
        <f>SUM(AE168:AE174)</f>
        <v>32</v>
      </c>
      <c r="AF167" s="14"/>
      <c r="AG167" s="15">
        <f>SUM(AG168:AG174)</f>
        <v>15</v>
      </c>
      <c r="AH167" s="14"/>
      <c r="AI167" s="14"/>
    </row>
    <row r="168" spans="1:35" ht="15.75" customHeight="1">
      <c r="A168" s="11"/>
      <c r="B168" s="267" t="s">
        <v>258</v>
      </c>
      <c r="C168" s="258" t="s">
        <v>296</v>
      </c>
      <c r="D168" s="14"/>
      <c r="E168" s="55">
        <v>3145</v>
      </c>
      <c r="F168" s="17">
        <v>8</v>
      </c>
      <c r="G168" s="17">
        <v>6</v>
      </c>
      <c r="H168" s="17">
        <v>2</v>
      </c>
      <c r="I168" s="14"/>
      <c r="J168" s="19" t="s">
        <v>30</v>
      </c>
      <c r="K168" s="17"/>
      <c r="L168" s="14"/>
      <c r="M168" s="14"/>
      <c r="N168" s="14"/>
      <c r="O168" s="17">
        <v>3</v>
      </c>
      <c r="P168" s="17"/>
      <c r="Q168" s="17">
        <v>8</v>
      </c>
      <c r="R168" s="14"/>
      <c r="S168" s="14"/>
      <c r="T168" s="14"/>
      <c r="U168" s="14"/>
      <c r="V168" s="14"/>
      <c r="W168" s="17">
        <v>66</v>
      </c>
      <c r="X168" s="14"/>
      <c r="Y168" s="17">
        <v>245</v>
      </c>
      <c r="Z168" s="14"/>
      <c r="AA168" s="14"/>
      <c r="AB168" s="14"/>
      <c r="AC168" s="14"/>
      <c r="AD168" s="14"/>
      <c r="AE168" s="17">
        <v>4</v>
      </c>
      <c r="AF168" s="14"/>
      <c r="AG168" s="17">
        <v>15</v>
      </c>
      <c r="AH168" s="14"/>
      <c r="AI168" s="14"/>
    </row>
    <row r="169" spans="1:35" ht="15.75" customHeight="1">
      <c r="A169" s="11"/>
      <c r="B169" s="267" t="s">
        <v>297</v>
      </c>
      <c r="C169" s="258" t="s">
        <v>296</v>
      </c>
      <c r="D169" s="14"/>
      <c r="E169" s="55">
        <v>8941</v>
      </c>
      <c r="F169" s="17">
        <v>4</v>
      </c>
      <c r="G169" s="14"/>
      <c r="H169" s="17">
        <v>3</v>
      </c>
      <c r="I169" s="17">
        <v>1</v>
      </c>
      <c r="J169" s="19" t="s">
        <v>30</v>
      </c>
      <c r="K169" s="17">
        <v>3.2</v>
      </c>
      <c r="L169" s="14"/>
      <c r="M169" s="14"/>
      <c r="N169" s="14"/>
      <c r="O169" s="17">
        <v>6</v>
      </c>
      <c r="P169" s="14"/>
      <c r="Q169" s="14"/>
      <c r="R169" s="14"/>
      <c r="S169" s="14"/>
      <c r="T169" s="14"/>
      <c r="U169" s="14"/>
      <c r="V169" s="14"/>
      <c r="W169" s="17">
        <v>131</v>
      </c>
      <c r="X169" s="14"/>
      <c r="Y169" s="14"/>
      <c r="Z169" s="14"/>
      <c r="AA169" s="14"/>
      <c r="AB169" s="14"/>
      <c r="AC169" s="14"/>
      <c r="AD169" s="14"/>
      <c r="AE169" s="17">
        <v>6</v>
      </c>
      <c r="AF169" s="14"/>
      <c r="AG169" s="14"/>
      <c r="AH169" s="14"/>
      <c r="AI169" s="14"/>
    </row>
    <row r="170" spans="1:35" ht="15.75" customHeight="1">
      <c r="A170" s="11"/>
      <c r="B170" s="267" t="s">
        <v>298</v>
      </c>
      <c r="C170" s="258" t="s">
        <v>299</v>
      </c>
      <c r="D170" s="17">
        <v>2011</v>
      </c>
      <c r="E170" s="17">
        <v>630</v>
      </c>
      <c r="F170" s="17">
        <v>2</v>
      </c>
      <c r="G170" s="14"/>
      <c r="H170" s="17">
        <v>2</v>
      </c>
      <c r="I170" s="14"/>
      <c r="J170" s="16"/>
      <c r="K170" s="17">
        <v>4.8</v>
      </c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</row>
    <row r="171" spans="1:35" ht="15.75" customHeight="1">
      <c r="A171" s="11"/>
      <c r="B171" s="267" t="s">
        <v>300</v>
      </c>
      <c r="C171" s="258" t="s">
        <v>301</v>
      </c>
      <c r="D171" s="14"/>
      <c r="E171" s="17">
        <v>787</v>
      </c>
      <c r="F171" s="17">
        <v>6</v>
      </c>
      <c r="G171" s="14"/>
      <c r="H171" s="17">
        <v>6</v>
      </c>
      <c r="I171" s="14"/>
      <c r="J171" s="19" t="s">
        <v>30</v>
      </c>
      <c r="K171" s="17">
        <v>5</v>
      </c>
      <c r="L171" s="14"/>
      <c r="M171" s="14"/>
      <c r="N171" s="14"/>
      <c r="O171" s="17">
        <v>5</v>
      </c>
      <c r="P171" s="14"/>
      <c r="Q171" s="14"/>
      <c r="R171" s="14"/>
      <c r="S171" s="14"/>
      <c r="T171" s="14"/>
      <c r="U171" s="14"/>
      <c r="V171" s="14"/>
      <c r="W171" s="17">
        <v>94</v>
      </c>
      <c r="X171" s="14"/>
      <c r="Y171" s="14"/>
      <c r="Z171" s="14"/>
      <c r="AA171" s="14"/>
      <c r="AB171" s="14"/>
      <c r="AC171" s="14"/>
      <c r="AD171" s="14"/>
      <c r="AE171" s="17">
        <v>9</v>
      </c>
      <c r="AF171" s="14"/>
      <c r="AG171" s="14"/>
      <c r="AH171" s="14"/>
      <c r="AI171" s="14"/>
    </row>
    <row r="172" spans="1:35" ht="15.75" customHeight="1">
      <c r="A172" s="11"/>
      <c r="B172" s="267" t="s">
        <v>302</v>
      </c>
      <c r="C172" s="258" t="s">
        <v>301</v>
      </c>
      <c r="D172" s="14"/>
      <c r="E172" s="17">
        <v>490</v>
      </c>
      <c r="F172" s="17">
        <v>2</v>
      </c>
      <c r="G172" s="14"/>
      <c r="H172" s="17">
        <v>2</v>
      </c>
      <c r="I172" s="14"/>
      <c r="J172" s="19" t="s">
        <v>30</v>
      </c>
      <c r="K172" s="17">
        <v>6.8</v>
      </c>
      <c r="L172" s="14"/>
      <c r="M172" s="14"/>
      <c r="N172" s="14"/>
      <c r="O172" s="17">
        <v>4</v>
      </c>
      <c r="P172" s="14"/>
      <c r="Q172" s="14"/>
      <c r="R172" s="14"/>
      <c r="S172" s="14"/>
      <c r="T172" s="14"/>
      <c r="U172" s="14"/>
      <c r="V172" s="14"/>
      <c r="W172" s="17">
        <v>67</v>
      </c>
      <c r="X172" s="14"/>
      <c r="Y172" s="14"/>
      <c r="Z172" s="14"/>
      <c r="AA172" s="14"/>
      <c r="AB172" s="14"/>
      <c r="AC172" s="14"/>
      <c r="AD172" s="14"/>
      <c r="AE172" s="17">
        <v>5</v>
      </c>
      <c r="AF172" s="14"/>
      <c r="AG172" s="14"/>
      <c r="AH172" s="14"/>
      <c r="AI172" s="14"/>
    </row>
    <row r="173" spans="1:35" ht="15.75" customHeight="1">
      <c r="A173" s="11"/>
      <c r="B173" s="267" t="s">
        <v>303</v>
      </c>
      <c r="C173" s="258" t="s">
        <v>304</v>
      </c>
      <c r="D173" s="14"/>
      <c r="E173" s="55">
        <v>1616</v>
      </c>
      <c r="F173" s="17">
        <v>4</v>
      </c>
      <c r="G173" s="14"/>
      <c r="H173" s="17">
        <v>4</v>
      </c>
      <c r="I173" s="14"/>
      <c r="J173" s="16"/>
      <c r="K173" s="17">
        <v>1</v>
      </c>
      <c r="L173" s="14"/>
      <c r="M173" s="14"/>
      <c r="N173" s="14"/>
      <c r="O173" s="17">
        <v>4</v>
      </c>
      <c r="P173" s="14"/>
      <c r="Q173" s="14"/>
      <c r="R173" s="14"/>
      <c r="S173" s="14"/>
      <c r="T173" s="14"/>
      <c r="U173" s="14"/>
      <c r="V173" s="14"/>
      <c r="W173" s="17">
        <v>101</v>
      </c>
      <c r="X173" s="14"/>
      <c r="Y173" s="14"/>
      <c r="Z173" s="14"/>
      <c r="AA173" s="14"/>
      <c r="AB173" s="14"/>
      <c r="AC173" s="14"/>
      <c r="AD173" s="14"/>
      <c r="AE173" s="17">
        <v>8</v>
      </c>
      <c r="AF173" s="14"/>
      <c r="AG173" s="14"/>
      <c r="AH173" s="14"/>
      <c r="AI173" s="14"/>
    </row>
    <row r="174" spans="1:35" ht="15.75" customHeight="1">
      <c r="A174" s="11"/>
      <c r="B174" s="267" t="s">
        <v>305</v>
      </c>
      <c r="C174" s="258" t="s">
        <v>299</v>
      </c>
      <c r="D174" s="17">
        <v>2011</v>
      </c>
      <c r="E174" s="17">
        <v>163</v>
      </c>
      <c r="F174" s="17">
        <v>1</v>
      </c>
      <c r="G174" s="14"/>
      <c r="H174" s="17">
        <v>1</v>
      </c>
      <c r="I174" s="14"/>
      <c r="J174" s="16"/>
      <c r="K174" s="17">
        <v>5</v>
      </c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</row>
    <row r="175" spans="1:35" ht="15.75" customHeight="1">
      <c r="A175" s="62">
        <v>33</v>
      </c>
      <c r="B175" s="270" t="s">
        <v>306</v>
      </c>
      <c r="C175" s="262" t="s">
        <v>557</v>
      </c>
      <c r="D175" s="65"/>
      <c r="E175" s="66">
        <v>29593.8</v>
      </c>
      <c r="F175" s="63">
        <v>16</v>
      </c>
      <c r="G175" s="63">
        <v>16</v>
      </c>
      <c r="H175" s="65"/>
      <c r="I175" s="65"/>
      <c r="J175" s="65"/>
      <c r="K175" s="67"/>
      <c r="L175" s="65"/>
      <c r="M175" s="65"/>
      <c r="N175" s="65"/>
      <c r="O175" s="65"/>
      <c r="P175" s="65"/>
      <c r="Q175" s="63">
        <v>8</v>
      </c>
      <c r="R175" s="65"/>
      <c r="S175" s="65"/>
      <c r="T175" s="65"/>
      <c r="U175" s="65"/>
      <c r="V175" s="65"/>
      <c r="W175" s="65"/>
      <c r="X175" s="65"/>
      <c r="Y175" s="63">
        <v>230</v>
      </c>
      <c r="Z175" s="65"/>
      <c r="AA175" s="65"/>
      <c r="AB175" s="65"/>
      <c r="AC175" s="65"/>
      <c r="AD175" s="65"/>
      <c r="AE175" s="65"/>
      <c r="AF175" s="65"/>
      <c r="AG175" s="63">
        <v>15</v>
      </c>
      <c r="AH175" s="65"/>
      <c r="AI175" s="65"/>
    </row>
    <row r="176" spans="1:35" ht="15.75">
      <c r="A176" s="25"/>
      <c r="J176" s="68"/>
    </row>
    <row r="177" spans="1:10" ht="15.75">
      <c r="A177" s="25"/>
      <c r="J177" s="68"/>
    </row>
    <row r="178" spans="1:10" ht="15.75">
      <c r="A178" s="25"/>
      <c r="J178" s="68"/>
    </row>
    <row r="179" spans="1:10" ht="15.75">
      <c r="A179" s="25"/>
      <c r="J179" s="68"/>
    </row>
    <row r="180" spans="1:10" ht="15.75">
      <c r="A180" s="25"/>
      <c r="J180" s="68"/>
    </row>
    <row r="181" spans="1:10" ht="15.75">
      <c r="A181" s="25"/>
      <c r="J181" s="68"/>
    </row>
    <row r="182" spans="1:10" ht="15.75">
      <c r="A182" s="25"/>
      <c r="J182" s="68"/>
    </row>
    <row r="183" spans="1:10" ht="15.75">
      <c r="A183" s="25"/>
      <c r="J183" s="68"/>
    </row>
    <row r="184" spans="1:10" ht="15.75">
      <c r="A184" s="25"/>
      <c r="J184" s="68"/>
    </row>
    <row r="185" spans="1:10" ht="15.75">
      <c r="A185" s="25"/>
      <c r="J185" s="68"/>
    </row>
    <row r="186" spans="1:10" ht="15.75">
      <c r="A186" s="25"/>
      <c r="J186" s="68"/>
    </row>
    <row r="187" spans="1:10" ht="15.75">
      <c r="A187" s="25"/>
      <c r="J187" s="68"/>
    </row>
    <row r="188" spans="1:10" ht="15.75">
      <c r="A188" s="25"/>
      <c r="J188" s="68"/>
    </row>
    <row r="189" spans="1:10" ht="15.75">
      <c r="A189" s="25"/>
      <c r="J189" s="68"/>
    </row>
    <row r="190" spans="1:10" ht="15.75">
      <c r="A190" s="25"/>
      <c r="J190" s="68"/>
    </row>
    <row r="191" spans="1:10" ht="15.75">
      <c r="A191" s="25"/>
      <c r="J191" s="68"/>
    </row>
    <row r="192" spans="1:10" ht="15.75">
      <c r="A192" s="25"/>
      <c r="J192" s="68"/>
    </row>
    <row r="193" spans="1:10" ht="15.75">
      <c r="A193" s="25"/>
      <c r="J193" s="68"/>
    </row>
    <row r="194" spans="1:10" ht="15.75">
      <c r="A194" s="25"/>
      <c r="J194" s="68"/>
    </row>
    <row r="195" spans="1:10" ht="15.75">
      <c r="A195" s="25"/>
      <c r="J195" s="68"/>
    </row>
    <row r="196" spans="1:10" ht="15.75">
      <c r="A196" s="25"/>
      <c r="J196" s="68"/>
    </row>
    <row r="197" spans="1:10" ht="15.75">
      <c r="A197" s="25"/>
      <c r="J197" s="68"/>
    </row>
    <row r="198" spans="1:10" ht="15.75">
      <c r="A198" s="25"/>
      <c r="J198" s="68"/>
    </row>
    <row r="199" spans="1:10" ht="15.75">
      <c r="A199" s="25"/>
      <c r="J199" s="68"/>
    </row>
    <row r="200" spans="1:10" ht="15.75">
      <c r="A200" s="25"/>
      <c r="J200" s="68"/>
    </row>
    <row r="201" spans="1:10" ht="15.75">
      <c r="A201" s="25"/>
      <c r="J201" s="68"/>
    </row>
    <row r="202" spans="1:10" ht="15.75">
      <c r="A202" s="25"/>
      <c r="J202" s="68"/>
    </row>
    <row r="203" spans="1:10" ht="15.75">
      <c r="A203" s="25"/>
      <c r="J203" s="68"/>
    </row>
    <row r="204" spans="1:10" ht="15.75">
      <c r="A204" s="25"/>
      <c r="J204" s="68"/>
    </row>
    <row r="205" spans="1:10" ht="15.75">
      <c r="A205" s="25"/>
      <c r="J205" s="68"/>
    </row>
    <row r="206" spans="1:10" ht="15.75">
      <c r="A206" s="25"/>
      <c r="J206" s="68"/>
    </row>
    <row r="207" spans="1:10" ht="15.75">
      <c r="A207" s="25"/>
      <c r="J207" s="68"/>
    </row>
    <row r="208" spans="1:10" ht="15.75">
      <c r="A208" s="25"/>
      <c r="J208" s="68"/>
    </row>
    <row r="209" spans="1:10" ht="15.75">
      <c r="A209" s="25"/>
      <c r="J209" s="68"/>
    </row>
    <row r="210" spans="1:10" ht="15.75">
      <c r="A210" s="25"/>
      <c r="J210" s="68"/>
    </row>
    <row r="211" spans="1:10" ht="15.75">
      <c r="A211" s="25"/>
      <c r="J211" s="68"/>
    </row>
    <row r="212" spans="1:10" ht="15.75">
      <c r="A212" s="25"/>
      <c r="J212" s="68"/>
    </row>
    <row r="213" spans="1:10" ht="15.75">
      <c r="A213" s="25"/>
      <c r="J213" s="68"/>
    </row>
    <row r="214" spans="1:10" ht="15.75">
      <c r="A214" s="25"/>
      <c r="J214" s="68"/>
    </row>
    <row r="215" spans="1:10" ht="15.75">
      <c r="A215" s="25"/>
      <c r="J215" s="68"/>
    </row>
    <row r="216" spans="1:10" ht="15.75">
      <c r="A216" s="25"/>
      <c r="J216" s="68"/>
    </row>
    <row r="217" spans="1:10" ht="15.75">
      <c r="A217" s="25"/>
      <c r="J217" s="68"/>
    </row>
    <row r="218" spans="1:10" ht="15.75">
      <c r="A218" s="25"/>
      <c r="J218" s="68"/>
    </row>
    <row r="219" spans="1:10" ht="15.75">
      <c r="A219" s="25"/>
      <c r="J219" s="68"/>
    </row>
    <row r="220" spans="1:10" ht="15.75">
      <c r="A220" s="25"/>
      <c r="J220" s="68"/>
    </row>
    <row r="221" spans="1:10" ht="15.75">
      <c r="A221" s="25"/>
      <c r="J221" s="68"/>
    </row>
    <row r="222" spans="1:10" ht="15.75">
      <c r="A222" s="25"/>
      <c r="J222" s="68"/>
    </row>
    <row r="223" spans="1:10" ht="15.75">
      <c r="A223" s="25"/>
      <c r="J223" s="68"/>
    </row>
    <row r="224" spans="1:10" ht="15.75">
      <c r="A224" s="25"/>
      <c r="J224" s="68"/>
    </row>
    <row r="225" spans="1:10" ht="15.75">
      <c r="A225" s="25"/>
      <c r="J225" s="68"/>
    </row>
    <row r="226" spans="1:10" ht="15.75">
      <c r="A226" s="25"/>
      <c r="J226" s="68"/>
    </row>
    <row r="227" spans="1:10" ht="15.75">
      <c r="A227" s="25"/>
      <c r="J227" s="68"/>
    </row>
    <row r="228" spans="1:10" ht="15.75">
      <c r="A228" s="25"/>
      <c r="J228" s="68"/>
    </row>
    <row r="229" spans="1:10" ht="15.75">
      <c r="A229" s="25"/>
      <c r="J229" s="68"/>
    </row>
    <row r="230" spans="1:10" ht="15.75">
      <c r="A230" s="25"/>
      <c r="J230" s="68"/>
    </row>
    <row r="231" spans="1:10" ht="15.75">
      <c r="A231" s="25"/>
      <c r="J231" s="68"/>
    </row>
    <row r="232" spans="1:10" ht="15.75">
      <c r="A232" s="25"/>
      <c r="J232" s="68"/>
    </row>
    <row r="233" spans="1:10" ht="15.75">
      <c r="A233" s="25"/>
      <c r="J233" s="68"/>
    </row>
    <row r="234" spans="1:10" ht="15.75">
      <c r="A234" s="25"/>
      <c r="J234" s="68"/>
    </row>
    <row r="235" spans="1:10" ht="15.75">
      <c r="A235" s="25"/>
      <c r="J235" s="68"/>
    </row>
    <row r="236" spans="1:10" ht="15.75">
      <c r="A236" s="25"/>
      <c r="J236" s="68"/>
    </row>
    <row r="237" spans="1:10" ht="15.75">
      <c r="A237" s="25"/>
      <c r="J237" s="68"/>
    </row>
    <row r="238" spans="1:10" ht="15.75">
      <c r="A238" s="25"/>
      <c r="J238" s="68"/>
    </row>
    <row r="239" spans="1:10" ht="15.75">
      <c r="A239" s="25"/>
      <c r="J239" s="68"/>
    </row>
    <row r="240" spans="1:10" ht="15.75">
      <c r="A240" s="25"/>
      <c r="J240" s="68"/>
    </row>
    <row r="241" spans="1:10" ht="15.75">
      <c r="A241" s="25"/>
      <c r="J241" s="68"/>
    </row>
    <row r="242" spans="1:10" ht="15.75">
      <c r="A242" s="25"/>
      <c r="J242" s="68"/>
    </row>
    <row r="243" spans="1:10" ht="15.75">
      <c r="A243" s="25"/>
      <c r="J243" s="68"/>
    </row>
    <row r="244" spans="1:10" ht="15.75">
      <c r="A244" s="25"/>
      <c r="J244" s="68"/>
    </row>
    <row r="245" spans="1:10" ht="15.75">
      <c r="A245" s="25"/>
      <c r="J245" s="68"/>
    </row>
    <row r="246" spans="1:10" ht="15.75">
      <c r="A246" s="25"/>
      <c r="J246" s="68"/>
    </row>
    <row r="247" spans="1:10" ht="15.75">
      <c r="A247" s="25"/>
      <c r="J247" s="68"/>
    </row>
    <row r="248" spans="1:10" ht="15.75">
      <c r="A248" s="25"/>
      <c r="J248" s="68"/>
    </row>
    <row r="249" spans="1:10" ht="15.75">
      <c r="A249" s="25"/>
      <c r="J249" s="68"/>
    </row>
    <row r="250" spans="1:10" ht="15.75">
      <c r="A250" s="25"/>
      <c r="J250" s="68"/>
    </row>
    <row r="251" spans="1:10" ht="15.75">
      <c r="A251" s="25"/>
      <c r="J251" s="68"/>
    </row>
    <row r="252" spans="1:10" ht="15.75">
      <c r="A252" s="25"/>
      <c r="J252" s="68"/>
    </row>
    <row r="253" spans="1:10" ht="15.75">
      <c r="A253" s="25"/>
      <c r="J253" s="68"/>
    </row>
    <row r="254" spans="1:10" ht="15.75">
      <c r="A254" s="25"/>
      <c r="J254" s="68"/>
    </row>
    <row r="255" spans="1:10" ht="15.75">
      <c r="A255" s="25"/>
      <c r="J255" s="68"/>
    </row>
    <row r="256" spans="1:10" ht="15.75">
      <c r="A256" s="25"/>
      <c r="J256" s="68"/>
    </row>
    <row r="257" spans="1:10" ht="15.75">
      <c r="A257" s="25"/>
      <c r="J257" s="68"/>
    </row>
    <row r="258" spans="1:10" ht="15.75">
      <c r="A258" s="25"/>
      <c r="J258" s="68"/>
    </row>
    <row r="259" spans="1:10" ht="15.75">
      <c r="A259" s="25"/>
      <c r="J259" s="68"/>
    </row>
    <row r="260" spans="1:10" ht="15.75">
      <c r="A260" s="25"/>
      <c r="J260" s="68"/>
    </row>
    <row r="261" spans="1:10" ht="15.75">
      <c r="A261" s="25"/>
      <c r="J261" s="68"/>
    </row>
    <row r="262" spans="1:10" ht="15.75">
      <c r="A262" s="25"/>
      <c r="J262" s="68"/>
    </row>
    <row r="263" spans="1:10" ht="15.75">
      <c r="A263" s="25"/>
      <c r="J263" s="68"/>
    </row>
    <row r="264" spans="1:10" ht="15.75">
      <c r="A264" s="25"/>
      <c r="J264" s="68"/>
    </row>
    <row r="265" spans="1:10" ht="15.75">
      <c r="A265" s="25"/>
      <c r="J265" s="68"/>
    </row>
    <row r="266" spans="1:10" ht="15.75">
      <c r="A266" s="25"/>
      <c r="J266" s="68"/>
    </row>
    <row r="267" spans="1:10" ht="15.75">
      <c r="A267" s="25"/>
      <c r="J267" s="68"/>
    </row>
    <row r="268" spans="1:10" ht="15.75">
      <c r="A268" s="25"/>
      <c r="J268" s="68"/>
    </row>
    <row r="269" spans="1:10" ht="15.75">
      <c r="A269" s="25"/>
      <c r="J269" s="68"/>
    </row>
    <row r="270" spans="1:10" ht="15.75">
      <c r="A270" s="25"/>
      <c r="J270" s="68"/>
    </row>
    <row r="271" spans="1:10" ht="15.75">
      <c r="A271" s="25"/>
      <c r="J271" s="68"/>
    </row>
    <row r="272" spans="1:10" ht="15.75">
      <c r="A272" s="25"/>
      <c r="J272" s="68"/>
    </row>
    <row r="273" spans="1:10" ht="15.75">
      <c r="A273" s="25"/>
      <c r="J273" s="68"/>
    </row>
    <row r="274" spans="1:10" ht="15.75">
      <c r="A274" s="25"/>
      <c r="J274" s="68"/>
    </row>
    <row r="275" spans="1:10" ht="15.75">
      <c r="A275" s="25"/>
      <c r="J275" s="68"/>
    </row>
    <row r="276" spans="1:10" ht="15.75">
      <c r="A276" s="25"/>
      <c r="J276" s="68"/>
    </row>
    <row r="277" spans="1:10" ht="15.75">
      <c r="A277" s="25"/>
      <c r="J277" s="68"/>
    </row>
    <row r="278" spans="1:10" ht="15.75">
      <c r="A278" s="25"/>
      <c r="J278" s="68"/>
    </row>
    <row r="279" spans="1:10" ht="15.75">
      <c r="A279" s="25"/>
      <c r="J279" s="68"/>
    </row>
    <row r="280" spans="1:10" ht="15.75">
      <c r="A280" s="25"/>
      <c r="J280" s="68"/>
    </row>
    <row r="281" spans="1:10" ht="15.75">
      <c r="A281" s="25"/>
      <c r="J281" s="68"/>
    </row>
    <row r="282" spans="1:10" ht="15.75">
      <c r="A282" s="25"/>
      <c r="J282" s="68"/>
    </row>
    <row r="283" spans="1:10" ht="15.75">
      <c r="A283" s="25"/>
      <c r="J283" s="68"/>
    </row>
    <row r="284" spans="1:10" ht="15.75">
      <c r="A284" s="25"/>
      <c r="J284" s="68"/>
    </row>
    <row r="285" spans="1:10" ht="15.75">
      <c r="A285" s="25"/>
      <c r="J285" s="68"/>
    </row>
    <row r="286" spans="1:10" ht="15.75">
      <c r="A286" s="25"/>
      <c r="J286" s="68"/>
    </row>
    <row r="287" spans="1:10" ht="15.75">
      <c r="A287" s="25"/>
      <c r="J287" s="68"/>
    </row>
    <row r="288" spans="1:10" ht="15.75">
      <c r="A288" s="25"/>
      <c r="J288" s="68"/>
    </row>
    <row r="289" spans="1:10" ht="15.75">
      <c r="A289" s="25"/>
      <c r="J289" s="68"/>
    </row>
    <row r="290" spans="1:10" ht="15.75">
      <c r="A290" s="25"/>
      <c r="J290" s="68"/>
    </row>
    <row r="291" spans="1:10" ht="15.75">
      <c r="A291" s="25"/>
      <c r="J291" s="68"/>
    </row>
    <row r="292" spans="1:10" ht="15.75">
      <c r="A292" s="25"/>
      <c r="J292" s="68"/>
    </row>
    <row r="293" spans="1:10" ht="15.75">
      <c r="A293" s="25"/>
      <c r="J293" s="68"/>
    </row>
    <row r="294" spans="1:10" ht="15.75">
      <c r="A294" s="25"/>
      <c r="J294" s="68"/>
    </row>
    <row r="295" spans="1:10" ht="15.75">
      <c r="A295" s="25"/>
      <c r="J295" s="68"/>
    </row>
    <row r="296" spans="1:10" ht="15.75">
      <c r="A296" s="25"/>
      <c r="J296" s="68"/>
    </row>
    <row r="297" spans="1:10" ht="15.75">
      <c r="A297" s="25"/>
      <c r="J297" s="68"/>
    </row>
    <row r="298" spans="1:10" ht="15.75">
      <c r="A298" s="25"/>
      <c r="J298" s="68"/>
    </row>
    <row r="299" spans="1:10" ht="15.75">
      <c r="A299" s="25"/>
      <c r="J299" s="68"/>
    </row>
    <row r="300" spans="1:10" ht="15.75">
      <c r="A300" s="25"/>
      <c r="J300" s="68"/>
    </row>
    <row r="301" spans="1:10" ht="15.75">
      <c r="A301" s="25"/>
      <c r="J301" s="68"/>
    </row>
    <row r="302" spans="1:10" ht="15.75">
      <c r="A302" s="25"/>
      <c r="J302" s="68"/>
    </row>
    <row r="303" spans="1:10" ht="15.75">
      <c r="A303" s="25"/>
      <c r="J303" s="68"/>
    </row>
    <row r="304" spans="1:10" ht="15.75">
      <c r="A304" s="25"/>
      <c r="J304" s="68"/>
    </row>
    <row r="305" spans="1:10" ht="15.75">
      <c r="A305" s="25"/>
      <c r="J305" s="68"/>
    </row>
    <row r="306" spans="1:10" ht="15.75">
      <c r="A306" s="25"/>
      <c r="J306" s="68"/>
    </row>
    <row r="307" spans="1:10" ht="15.75">
      <c r="A307" s="25"/>
      <c r="J307" s="68"/>
    </row>
    <row r="308" spans="1:10" ht="15.75">
      <c r="A308" s="25"/>
      <c r="J308" s="68"/>
    </row>
    <row r="309" spans="1:10" ht="15.75">
      <c r="A309" s="25"/>
      <c r="J309" s="68"/>
    </row>
    <row r="310" spans="1:10" ht="15.75">
      <c r="A310" s="25"/>
      <c r="J310" s="68"/>
    </row>
    <row r="311" spans="1:10" ht="15.75">
      <c r="A311" s="25"/>
      <c r="J311" s="68"/>
    </row>
    <row r="312" spans="1:10" ht="15.75">
      <c r="A312" s="25"/>
      <c r="J312" s="68"/>
    </row>
    <row r="313" spans="1:10" ht="15.75">
      <c r="A313" s="25"/>
      <c r="J313" s="68"/>
    </row>
    <row r="314" spans="1:10" ht="15.75">
      <c r="A314" s="25"/>
      <c r="J314" s="68"/>
    </row>
    <row r="315" spans="1:10" ht="15.75">
      <c r="A315" s="25"/>
      <c r="J315" s="68"/>
    </row>
    <row r="316" spans="1:10" ht="15.75">
      <c r="A316" s="25"/>
      <c r="J316" s="68"/>
    </row>
    <row r="317" spans="1:10" ht="15.75">
      <c r="A317" s="25"/>
      <c r="J317" s="68"/>
    </row>
    <row r="318" spans="1:10" ht="15.75">
      <c r="A318" s="25"/>
      <c r="J318" s="68"/>
    </row>
    <row r="319" spans="1:10" ht="15.75">
      <c r="A319" s="25"/>
      <c r="J319" s="68"/>
    </row>
    <row r="320" spans="1:10" ht="15.75">
      <c r="A320" s="25"/>
      <c r="J320" s="68"/>
    </row>
    <row r="321" spans="1:10" ht="15.75">
      <c r="A321" s="25"/>
      <c r="J321" s="68"/>
    </row>
    <row r="322" spans="1:10" ht="15.75">
      <c r="A322" s="25"/>
      <c r="J322" s="68"/>
    </row>
    <row r="323" spans="1:10" ht="15.75">
      <c r="A323" s="25"/>
      <c r="J323" s="68"/>
    </row>
    <row r="324" spans="1:10" ht="15.75">
      <c r="A324" s="25"/>
      <c r="J324" s="68"/>
    </row>
    <row r="325" spans="1:10" ht="15.75">
      <c r="A325" s="25"/>
      <c r="J325" s="68"/>
    </row>
    <row r="326" spans="1:10" ht="15.75">
      <c r="A326" s="25"/>
      <c r="J326" s="68"/>
    </row>
    <row r="327" spans="1:10" ht="15.75">
      <c r="A327" s="25"/>
      <c r="J327" s="68"/>
    </row>
    <row r="328" spans="1:10" ht="15.75">
      <c r="A328" s="25"/>
      <c r="J328" s="68"/>
    </row>
    <row r="329" spans="1:10" ht="15.75">
      <c r="A329" s="25"/>
      <c r="J329" s="68"/>
    </row>
    <row r="330" spans="1:10" ht="15.75">
      <c r="A330" s="25"/>
      <c r="J330" s="68"/>
    </row>
    <row r="331" spans="1:10" ht="15.75">
      <c r="A331" s="25"/>
      <c r="J331" s="68"/>
    </row>
    <row r="332" spans="1:10" ht="15.75">
      <c r="A332" s="25"/>
      <c r="J332" s="68"/>
    </row>
    <row r="333" spans="1:10" ht="15.75">
      <c r="A333" s="25"/>
      <c r="J333" s="68"/>
    </row>
    <row r="334" spans="1:10" ht="15.75">
      <c r="A334" s="25"/>
      <c r="J334" s="68"/>
    </row>
    <row r="335" spans="1:10" ht="15.75">
      <c r="A335" s="25"/>
      <c r="J335" s="68"/>
    </row>
    <row r="336" spans="1:10" ht="15.75">
      <c r="A336" s="25"/>
      <c r="J336" s="68"/>
    </row>
    <row r="337" spans="1:10" ht="15.75">
      <c r="A337" s="25"/>
      <c r="J337" s="68"/>
    </row>
    <row r="338" spans="1:10" ht="15.75">
      <c r="A338" s="25"/>
      <c r="J338" s="68"/>
    </row>
    <row r="339" spans="1:10" ht="15.75">
      <c r="A339" s="25"/>
      <c r="J339" s="68"/>
    </row>
    <row r="340" spans="1:10" ht="15.75">
      <c r="A340" s="25"/>
      <c r="J340" s="68"/>
    </row>
    <row r="341" spans="1:10" ht="15.75">
      <c r="A341" s="25"/>
      <c r="J341" s="68"/>
    </row>
    <row r="342" spans="1:10" ht="15.75">
      <c r="A342" s="25"/>
      <c r="J342" s="68"/>
    </row>
    <row r="343" spans="1:10" ht="15.75">
      <c r="A343" s="25"/>
      <c r="J343" s="68"/>
    </row>
    <row r="344" spans="1:10" ht="15.75">
      <c r="A344" s="25"/>
      <c r="J344" s="68"/>
    </row>
    <row r="345" spans="1:10" ht="15.75">
      <c r="A345" s="25"/>
      <c r="J345" s="68"/>
    </row>
    <row r="346" spans="1:10" ht="15.75">
      <c r="A346" s="25"/>
      <c r="J346" s="68"/>
    </row>
    <row r="347" spans="1:10" ht="15.75">
      <c r="A347" s="25"/>
      <c r="J347" s="68"/>
    </row>
    <row r="348" spans="1:10" ht="15.75">
      <c r="A348" s="25"/>
      <c r="J348" s="68"/>
    </row>
    <row r="349" spans="1:10" ht="15.75">
      <c r="A349" s="25"/>
      <c r="J349" s="68"/>
    </row>
    <row r="350" spans="1:10" ht="15.75">
      <c r="A350" s="25"/>
      <c r="J350" s="68"/>
    </row>
    <row r="351" spans="1:10" ht="15.75">
      <c r="A351" s="25"/>
      <c r="J351" s="68"/>
    </row>
    <row r="352" spans="1:10" ht="15.75">
      <c r="A352" s="25"/>
      <c r="J352" s="68"/>
    </row>
    <row r="353" spans="1:10" ht="15.75">
      <c r="A353" s="25"/>
      <c r="J353" s="68"/>
    </row>
    <row r="354" spans="1:10" ht="15.75">
      <c r="A354" s="25"/>
      <c r="J354" s="68"/>
    </row>
    <row r="355" spans="1:10" ht="15.75">
      <c r="A355" s="25"/>
      <c r="J355" s="68"/>
    </row>
    <row r="356" spans="1:10" ht="15.75">
      <c r="A356" s="25"/>
      <c r="J356" s="68"/>
    </row>
    <row r="357" spans="1:10" ht="15.75">
      <c r="A357" s="25"/>
      <c r="J357" s="68"/>
    </row>
    <row r="358" spans="1:10" ht="15.75">
      <c r="A358" s="25"/>
      <c r="J358" s="68"/>
    </row>
    <row r="359" spans="1:10" ht="15.75">
      <c r="A359" s="25"/>
      <c r="J359" s="68"/>
    </row>
    <row r="360" spans="1:10" ht="15.75">
      <c r="A360" s="25"/>
      <c r="J360" s="68"/>
    </row>
    <row r="361" spans="1:10" ht="15.75">
      <c r="A361" s="25"/>
      <c r="J361" s="68"/>
    </row>
    <row r="362" spans="1:10" ht="15.75">
      <c r="A362" s="25"/>
      <c r="J362" s="68"/>
    </row>
    <row r="363" spans="1:10" ht="15.75">
      <c r="A363" s="25"/>
      <c r="J363" s="68"/>
    </row>
    <row r="364" spans="1:10" ht="15.75">
      <c r="A364" s="25"/>
      <c r="J364" s="68"/>
    </row>
    <row r="365" spans="1:10" ht="15.75">
      <c r="A365" s="25"/>
      <c r="J365" s="68"/>
    </row>
    <row r="366" spans="1:10" ht="15.75">
      <c r="A366" s="25"/>
      <c r="J366" s="68"/>
    </row>
    <row r="367" spans="1:10" ht="15.75">
      <c r="A367" s="25"/>
      <c r="J367" s="68"/>
    </row>
    <row r="368" spans="1:10" ht="15.75">
      <c r="A368" s="25"/>
      <c r="J368" s="68"/>
    </row>
    <row r="369" spans="1:10" ht="15.75">
      <c r="A369" s="25"/>
      <c r="J369" s="68"/>
    </row>
    <row r="370" spans="1:10" ht="15.75">
      <c r="A370" s="25"/>
      <c r="J370" s="68"/>
    </row>
    <row r="371" spans="1:10" ht="15.75">
      <c r="A371" s="25"/>
      <c r="J371" s="68"/>
    </row>
    <row r="372" spans="1:10" ht="15.75">
      <c r="A372" s="25"/>
      <c r="J372" s="68"/>
    </row>
    <row r="373" spans="1:10" ht="15.75">
      <c r="A373" s="25"/>
      <c r="J373" s="68"/>
    </row>
    <row r="374" spans="1:10" ht="15.75">
      <c r="A374" s="25"/>
      <c r="J374" s="68"/>
    </row>
    <row r="375" spans="1:10" ht="15.75">
      <c r="A375" s="25"/>
      <c r="J375" s="68"/>
    </row>
    <row r="376" spans="1:10" ht="15.75">
      <c r="A376" s="25"/>
      <c r="J376" s="68"/>
    </row>
    <row r="377" spans="1:10" ht="15.75">
      <c r="A377" s="25"/>
      <c r="J377" s="68"/>
    </row>
    <row r="378" spans="1:10" ht="15.75">
      <c r="A378" s="25"/>
      <c r="J378" s="68"/>
    </row>
    <row r="379" spans="1:10" ht="15.75">
      <c r="A379" s="25"/>
      <c r="J379" s="68"/>
    </row>
    <row r="380" spans="1:10" ht="15.75">
      <c r="A380" s="25"/>
      <c r="J380" s="68"/>
    </row>
    <row r="381" spans="1:10" ht="15.75">
      <c r="A381" s="25"/>
      <c r="J381" s="68"/>
    </row>
    <row r="382" spans="1:10" ht="15.75">
      <c r="A382" s="25"/>
      <c r="J382" s="68"/>
    </row>
    <row r="383" spans="1:10" ht="15.75">
      <c r="A383" s="25"/>
      <c r="J383" s="68"/>
    </row>
    <row r="384" spans="1:10" ht="15.75">
      <c r="A384" s="25"/>
      <c r="J384" s="68"/>
    </row>
    <row r="385" spans="1:10" ht="15.75">
      <c r="A385" s="25"/>
      <c r="J385" s="68"/>
    </row>
    <row r="386" spans="1:10" ht="15.75">
      <c r="A386" s="25"/>
      <c r="J386" s="68"/>
    </row>
    <row r="387" spans="1:10" ht="15.75">
      <c r="A387" s="25"/>
      <c r="J387" s="68"/>
    </row>
    <row r="388" spans="1:10" ht="15.75">
      <c r="A388" s="25"/>
      <c r="J388" s="68"/>
    </row>
    <row r="389" spans="1:10" ht="15.75">
      <c r="A389" s="25"/>
      <c r="J389" s="68"/>
    </row>
    <row r="390" spans="1:10" ht="15.75">
      <c r="A390" s="25"/>
      <c r="J390" s="68"/>
    </row>
    <row r="391" spans="1:10" ht="15.75">
      <c r="A391" s="25"/>
      <c r="J391" s="68"/>
    </row>
    <row r="392" spans="1:10" ht="15.75">
      <c r="A392" s="25"/>
      <c r="J392" s="68"/>
    </row>
    <row r="393" spans="1:10" ht="15.75">
      <c r="A393" s="25"/>
      <c r="J393" s="68"/>
    </row>
    <row r="394" spans="1:10" ht="15.75">
      <c r="A394" s="25"/>
      <c r="J394" s="68"/>
    </row>
    <row r="395" spans="1:10" ht="15.75">
      <c r="A395" s="25"/>
      <c r="J395" s="68"/>
    </row>
    <row r="396" spans="1:10" ht="15.75">
      <c r="A396" s="25"/>
      <c r="J396" s="68"/>
    </row>
    <row r="397" spans="1:10" ht="15.75">
      <c r="A397" s="25"/>
      <c r="J397" s="68"/>
    </row>
    <row r="398" spans="1:10" ht="15.75">
      <c r="A398" s="25"/>
      <c r="J398" s="68"/>
    </row>
    <row r="399" spans="1:10" ht="15.75">
      <c r="A399" s="25"/>
      <c r="J399" s="68"/>
    </row>
    <row r="400" spans="1:10" ht="15.75">
      <c r="A400" s="25"/>
      <c r="J400" s="68"/>
    </row>
    <row r="401" spans="1:10" ht="15.75">
      <c r="A401" s="25"/>
      <c r="J401" s="68"/>
    </row>
    <row r="402" spans="1:10" ht="15.75">
      <c r="A402" s="25"/>
      <c r="J402" s="68"/>
    </row>
    <row r="403" spans="1:10" ht="15.75">
      <c r="A403" s="25"/>
      <c r="J403" s="68"/>
    </row>
    <row r="404" spans="1:10" ht="15.75">
      <c r="A404" s="25"/>
      <c r="J404" s="68"/>
    </row>
    <row r="405" spans="1:10" ht="15.75">
      <c r="A405" s="25"/>
      <c r="J405" s="68"/>
    </row>
    <row r="406" spans="1:10" ht="15.75">
      <c r="A406" s="25"/>
      <c r="J406" s="68"/>
    </row>
    <row r="407" spans="1:10" ht="15.75">
      <c r="A407" s="25"/>
      <c r="J407" s="68"/>
    </row>
    <row r="408" spans="1:10" ht="15.75">
      <c r="A408" s="25"/>
      <c r="J408" s="68"/>
    </row>
    <row r="409" spans="1:10" ht="15.75">
      <c r="A409" s="25"/>
      <c r="J409" s="68"/>
    </row>
    <row r="410" spans="1:10" ht="15.75">
      <c r="A410" s="25"/>
      <c r="J410" s="68"/>
    </row>
    <row r="411" spans="1:10" ht="15.75">
      <c r="A411" s="25"/>
      <c r="J411" s="68"/>
    </row>
    <row r="412" spans="1:10" ht="15.75">
      <c r="A412" s="25"/>
      <c r="J412" s="68"/>
    </row>
    <row r="413" spans="1:10" ht="15.75">
      <c r="A413" s="25"/>
      <c r="J413" s="68"/>
    </row>
    <row r="414" spans="1:10" ht="15.75">
      <c r="A414" s="25"/>
      <c r="J414" s="68"/>
    </row>
    <row r="415" spans="1:10" ht="15.75">
      <c r="A415" s="25"/>
      <c r="J415" s="68"/>
    </row>
    <row r="416" spans="1:10" ht="15.75">
      <c r="A416" s="25"/>
      <c r="J416" s="68"/>
    </row>
    <row r="417" spans="1:10" ht="15.75">
      <c r="A417" s="25"/>
      <c r="J417" s="68"/>
    </row>
    <row r="418" spans="1:10" ht="15.75">
      <c r="A418" s="25"/>
      <c r="J418" s="68"/>
    </row>
    <row r="419" spans="1:10" ht="15.75">
      <c r="A419" s="25"/>
      <c r="J419" s="68"/>
    </row>
    <row r="420" spans="1:10" ht="15.75">
      <c r="A420" s="25"/>
      <c r="J420" s="68"/>
    </row>
    <row r="421" spans="1:10" ht="15.75">
      <c r="A421" s="25"/>
      <c r="J421" s="68"/>
    </row>
    <row r="422" spans="1:10" ht="15.75">
      <c r="A422" s="25"/>
      <c r="J422" s="68"/>
    </row>
    <row r="423" spans="1:10" ht="15.75">
      <c r="A423" s="25"/>
      <c r="J423" s="68"/>
    </row>
    <row r="424" spans="1:10" ht="15.75">
      <c r="A424" s="25"/>
      <c r="J424" s="68"/>
    </row>
    <row r="425" spans="1:10" ht="15.75">
      <c r="A425" s="25"/>
      <c r="J425" s="68"/>
    </row>
    <row r="426" spans="1:10" ht="15.75">
      <c r="A426" s="25"/>
      <c r="J426" s="68"/>
    </row>
    <row r="427" spans="1:10" ht="15.75">
      <c r="A427" s="25"/>
      <c r="J427" s="68"/>
    </row>
    <row r="428" spans="1:10" ht="15.75">
      <c r="A428" s="25"/>
      <c r="J428" s="68"/>
    </row>
    <row r="429" spans="1:10" ht="15.75">
      <c r="A429" s="25"/>
      <c r="J429" s="68"/>
    </row>
    <row r="430" spans="1:10" ht="15.75">
      <c r="A430" s="25"/>
      <c r="J430" s="68"/>
    </row>
    <row r="431" spans="1:10" ht="15.75">
      <c r="A431" s="25"/>
      <c r="J431" s="68"/>
    </row>
    <row r="432" spans="1:10" ht="15.75">
      <c r="A432" s="25"/>
      <c r="J432" s="68"/>
    </row>
    <row r="433" spans="1:10" ht="15.75">
      <c r="A433" s="25"/>
      <c r="J433" s="68"/>
    </row>
    <row r="434" spans="1:10" ht="15.75">
      <c r="A434" s="25"/>
      <c r="J434" s="68"/>
    </row>
    <row r="435" spans="1:10" ht="15.75">
      <c r="A435" s="25"/>
      <c r="J435" s="68"/>
    </row>
    <row r="436" spans="1:10" ht="15.75">
      <c r="A436" s="25"/>
      <c r="J436" s="68"/>
    </row>
    <row r="437" spans="1:10" ht="15.75">
      <c r="A437" s="25"/>
      <c r="J437" s="68"/>
    </row>
    <row r="438" spans="1:10" ht="15.75">
      <c r="A438" s="25"/>
      <c r="J438" s="68"/>
    </row>
    <row r="439" spans="1:10" ht="15.75">
      <c r="A439" s="25"/>
      <c r="J439" s="68"/>
    </row>
    <row r="440" spans="1:10" ht="15.75">
      <c r="A440" s="25"/>
      <c r="J440" s="68"/>
    </row>
    <row r="441" spans="1:10" ht="15.75">
      <c r="A441" s="25"/>
      <c r="J441" s="68"/>
    </row>
    <row r="442" spans="1:10" ht="15.75">
      <c r="A442" s="25"/>
      <c r="J442" s="68"/>
    </row>
    <row r="443" spans="1:10" ht="15.75">
      <c r="A443" s="25"/>
      <c r="J443" s="68"/>
    </row>
    <row r="444" spans="1:10" ht="15.75">
      <c r="A444" s="25"/>
      <c r="J444" s="68"/>
    </row>
    <row r="445" spans="1:10" ht="15.75">
      <c r="A445" s="25"/>
      <c r="J445" s="68"/>
    </row>
    <row r="446" spans="1:10" ht="15.75">
      <c r="A446" s="25"/>
      <c r="J446" s="68"/>
    </row>
    <row r="447" spans="1:10" ht="15.75">
      <c r="A447" s="25"/>
      <c r="J447" s="68"/>
    </row>
    <row r="448" spans="1:10" ht="15.75">
      <c r="A448" s="25"/>
      <c r="J448" s="68"/>
    </row>
    <row r="449" spans="1:10" ht="15.75">
      <c r="A449" s="25"/>
      <c r="J449" s="68"/>
    </row>
    <row r="450" spans="1:10" ht="15.75">
      <c r="A450" s="25"/>
      <c r="J450" s="68"/>
    </row>
    <row r="451" spans="1:10" ht="15.75">
      <c r="A451" s="25"/>
      <c r="J451" s="68"/>
    </row>
    <row r="452" spans="1:10" ht="15.75">
      <c r="A452" s="25"/>
      <c r="J452" s="68"/>
    </row>
    <row r="453" spans="1:10" ht="15.75">
      <c r="A453" s="25"/>
      <c r="J453" s="68"/>
    </row>
    <row r="454" spans="1:10" ht="15.75">
      <c r="A454" s="25"/>
      <c r="J454" s="68"/>
    </row>
    <row r="455" spans="1:10" ht="15.75">
      <c r="A455" s="25"/>
      <c r="J455" s="68"/>
    </row>
    <row r="456" spans="1:10" ht="15.75">
      <c r="A456" s="25"/>
      <c r="J456" s="68"/>
    </row>
    <row r="457" spans="1:10" ht="15.75">
      <c r="A457" s="25"/>
      <c r="J457" s="68"/>
    </row>
    <row r="458" spans="1:10" ht="15.75">
      <c r="A458" s="25"/>
      <c r="J458" s="68"/>
    </row>
    <row r="459" spans="1:10" ht="15.75">
      <c r="A459" s="25"/>
      <c r="J459" s="68"/>
    </row>
    <row r="460" spans="1:10" ht="15.75">
      <c r="A460" s="25"/>
      <c r="J460" s="68"/>
    </row>
    <row r="461" spans="1:10" ht="15.75">
      <c r="A461" s="25"/>
      <c r="J461" s="68"/>
    </row>
    <row r="462" spans="1:10" ht="15.75">
      <c r="A462" s="25"/>
      <c r="J462" s="68"/>
    </row>
    <row r="463" spans="1:10" ht="15.75">
      <c r="A463" s="25"/>
      <c r="J463" s="68"/>
    </row>
    <row r="464" spans="1:10" ht="15.75">
      <c r="A464" s="25"/>
      <c r="J464" s="68"/>
    </row>
    <row r="465" spans="1:10" ht="15.75">
      <c r="A465" s="25"/>
      <c r="J465" s="68"/>
    </row>
    <row r="466" spans="1:10" ht="15.75">
      <c r="A466" s="25"/>
      <c r="J466" s="68"/>
    </row>
    <row r="467" spans="1:10" ht="15.75">
      <c r="A467" s="25"/>
      <c r="J467" s="68"/>
    </row>
    <row r="468" spans="1:10" ht="15.75">
      <c r="A468" s="25"/>
      <c r="J468" s="68"/>
    </row>
    <row r="469" spans="1:10" ht="15.75">
      <c r="A469" s="25"/>
      <c r="J469" s="68"/>
    </row>
    <row r="470" spans="1:10" ht="15.75">
      <c r="A470" s="25"/>
      <c r="J470" s="68"/>
    </row>
    <row r="471" spans="1:10" ht="15.75">
      <c r="A471" s="25"/>
      <c r="J471" s="68"/>
    </row>
    <row r="472" spans="1:10" ht="15.75">
      <c r="A472" s="25"/>
      <c r="J472" s="68"/>
    </row>
    <row r="473" spans="1:10" ht="15.75">
      <c r="A473" s="25"/>
      <c r="J473" s="68"/>
    </row>
    <row r="474" spans="1:10" ht="15.75">
      <c r="A474" s="25"/>
      <c r="J474" s="68"/>
    </row>
    <row r="475" spans="1:10" ht="15.75">
      <c r="A475" s="25"/>
      <c r="J475" s="68"/>
    </row>
    <row r="476" spans="1:10" ht="15.75">
      <c r="A476" s="25"/>
      <c r="J476" s="68"/>
    </row>
    <row r="477" spans="1:10" ht="15.75">
      <c r="A477" s="25"/>
      <c r="J477" s="68"/>
    </row>
    <row r="478" spans="1:10" ht="15.75">
      <c r="A478" s="25"/>
      <c r="J478" s="68"/>
    </row>
    <row r="479" spans="1:10" ht="15.75">
      <c r="A479" s="25"/>
      <c r="J479" s="68"/>
    </row>
    <row r="480" spans="1:10" ht="15.75">
      <c r="A480" s="25"/>
      <c r="J480" s="68"/>
    </row>
    <row r="481" spans="1:10" ht="15.75">
      <c r="A481" s="25"/>
      <c r="J481" s="68"/>
    </row>
    <row r="482" spans="1:10" ht="15.75">
      <c r="A482" s="25"/>
      <c r="J482" s="68"/>
    </row>
    <row r="483" spans="1:10" ht="15.75">
      <c r="A483" s="25"/>
      <c r="J483" s="68"/>
    </row>
    <row r="484" spans="1:10" ht="15.75">
      <c r="A484" s="25"/>
      <c r="J484" s="68"/>
    </row>
    <row r="485" spans="1:10" ht="15.75">
      <c r="A485" s="25"/>
      <c r="J485" s="68"/>
    </row>
    <row r="486" spans="1:10" ht="15.75">
      <c r="A486" s="25"/>
      <c r="J486" s="68"/>
    </row>
    <row r="487" spans="1:10" ht="15.75">
      <c r="A487" s="25"/>
      <c r="J487" s="68"/>
    </row>
    <row r="488" spans="1:10" ht="15.75">
      <c r="A488" s="25"/>
      <c r="J488" s="68"/>
    </row>
    <row r="489" spans="1:10" ht="15.75">
      <c r="A489" s="25"/>
      <c r="J489" s="68"/>
    </row>
    <row r="490" spans="1:10" ht="15.75">
      <c r="A490" s="25"/>
      <c r="J490" s="68"/>
    </row>
    <row r="491" spans="1:10" ht="15.75">
      <c r="A491" s="25"/>
      <c r="J491" s="68"/>
    </row>
    <row r="492" spans="1:10" ht="15.75">
      <c r="A492" s="25"/>
      <c r="J492" s="68"/>
    </row>
    <row r="493" spans="1:10" ht="15.75">
      <c r="A493" s="25"/>
      <c r="J493" s="68"/>
    </row>
    <row r="494" spans="1:10" ht="15.75">
      <c r="A494" s="25"/>
      <c r="J494" s="68"/>
    </row>
    <row r="495" spans="1:10" ht="15.75">
      <c r="A495" s="25"/>
      <c r="J495" s="68"/>
    </row>
    <row r="496" spans="1:10" ht="15.75">
      <c r="A496" s="25"/>
      <c r="J496" s="68"/>
    </row>
    <row r="497" spans="1:10" ht="15.75">
      <c r="A497" s="25"/>
      <c r="J497" s="68"/>
    </row>
    <row r="498" spans="1:10" ht="15.75">
      <c r="A498" s="25"/>
      <c r="J498" s="68"/>
    </row>
    <row r="499" spans="1:10" ht="15.75">
      <c r="A499" s="25"/>
      <c r="J499" s="68"/>
    </row>
    <row r="500" spans="1:10" ht="15.75">
      <c r="A500" s="25"/>
      <c r="J500" s="68"/>
    </row>
    <row r="501" spans="1:10" ht="15.75">
      <c r="A501" s="25"/>
      <c r="J501" s="68"/>
    </row>
    <row r="502" spans="1:10" ht="15.75">
      <c r="A502" s="25"/>
      <c r="J502" s="68"/>
    </row>
    <row r="503" spans="1:10" ht="15.75">
      <c r="A503" s="25"/>
      <c r="J503" s="68"/>
    </row>
    <row r="504" spans="1:10" ht="15.75">
      <c r="A504" s="25"/>
      <c r="J504" s="68"/>
    </row>
    <row r="505" spans="1:10" ht="15.75">
      <c r="A505" s="25"/>
      <c r="J505" s="68"/>
    </row>
    <row r="506" spans="1:10" ht="15.75">
      <c r="A506" s="25"/>
      <c r="J506" s="68"/>
    </row>
    <row r="507" spans="1:10" ht="15.75">
      <c r="A507" s="25"/>
      <c r="J507" s="68"/>
    </row>
    <row r="508" spans="1:10" ht="15.75">
      <c r="A508" s="25"/>
      <c r="J508" s="68"/>
    </row>
    <row r="509" spans="1:10" ht="15.75">
      <c r="A509" s="25"/>
      <c r="J509" s="68"/>
    </row>
    <row r="510" spans="1:10" ht="15.75">
      <c r="A510" s="25"/>
      <c r="J510" s="68"/>
    </row>
    <row r="511" spans="1:10" ht="15.75">
      <c r="A511" s="25"/>
      <c r="J511" s="68"/>
    </row>
    <row r="512" spans="1:10" ht="15.75">
      <c r="A512" s="25"/>
      <c r="J512" s="68"/>
    </row>
    <row r="513" spans="1:10" ht="15.75">
      <c r="A513" s="25"/>
      <c r="J513" s="68"/>
    </row>
    <row r="514" spans="1:10" ht="15.75">
      <c r="A514" s="25"/>
      <c r="J514" s="68"/>
    </row>
    <row r="515" spans="1:10" ht="15.75">
      <c r="A515" s="25"/>
      <c r="J515" s="68"/>
    </row>
    <row r="516" spans="1:10" ht="15.75">
      <c r="A516" s="25"/>
      <c r="J516" s="68"/>
    </row>
    <row r="517" spans="1:10" ht="15.75">
      <c r="A517" s="25"/>
      <c r="J517" s="68"/>
    </row>
    <row r="518" spans="1:10" ht="15.75">
      <c r="A518" s="25"/>
      <c r="J518" s="68"/>
    </row>
    <row r="519" spans="1:10" ht="15.75">
      <c r="A519" s="25"/>
      <c r="J519" s="68"/>
    </row>
    <row r="520" spans="1:10" ht="15.75">
      <c r="A520" s="25"/>
      <c r="J520" s="68"/>
    </row>
    <row r="521" spans="1:10" ht="15.75">
      <c r="A521" s="25"/>
      <c r="J521" s="68"/>
    </row>
    <row r="522" spans="1:10" ht="15.75">
      <c r="A522" s="25"/>
      <c r="J522" s="68"/>
    </row>
    <row r="523" spans="1:10" ht="15.75">
      <c r="A523" s="25"/>
      <c r="J523" s="68"/>
    </row>
    <row r="524" spans="1:10" ht="15.75">
      <c r="A524" s="25"/>
      <c r="J524" s="68"/>
    </row>
    <row r="525" spans="1:10" ht="15.75">
      <c r="A525" s="25"/>
      <c r="J525" s="68"/>
    </row>
    <row r="526" spans="1:10" ht="15.75">
      <c r="A526" s="25"/>
      <c r="J526" s="68"/>
    </row>
    <row r="527" spans="1:10" ht="15.75">
      <c r="A527" s="25"/>
      <c r="J527" s="68"/>
    </row>
    <row r="528" spans="1:10" ht="15.75">
      <c r="A528" s="25"/>
      <c r="J528" s="68"/>
    </row>
    <row r="529" spans="1:10" ht="15.75">
      <c r="A529" s="25"/>
      <c r="J529" s="68"/>
    </row>
    <row r="530" spans="1:10" ht="15.75">
      <c r="A530" s="25"/>
      <c r="J530" s="68"/>
    </row>
    <row r="531" spans="1:10" ht="15.75">
      <c r="A531" s="25"/>
      <c r="J531" s="68"/>
    </row>
    <row r="532" spans="1:10" ht="15.75">
      <c r="A532" s="25"/>
      <c r="J532" s="68"/>
    </row>
    <row r="533" spans="1:10" ht="15.75">
      <c r="A533" s="25"/>
      <c r="J533" s="68"/>
    </row>
    <row r="534" spans="1:10" ht="15.75">
      <c r="A534" s="25"/>
      <c r="J534" s="68"/>
    </row>
    <row r="535" spans="1:10" ht="15.75">
      <c r="A535" s="25"/>
      <c r="J535" s="68"/>
    </row>
    <row r="536" spans="1:10" ht="15.75">
      <c r="A536" s="25"/>
      <c r="J536" s="68"/>
    </row>
    <row r="537" spans="1:10" ht="15.75">
      <c r="A537" s="25"/>
      <c r="J537" s="68"/>
    </row>
    <row r="538" spans="1:10" ht="15.75">
      <c r="A538" s="25"/>
      <c r="J538" s="68"/>
    </row>
    <row r="539" spans="1:10" ht="15.75">
      <c r="A539" s="25"/>
      <c r="J539" s="68"/>
    </row>
    <row r="540" spans="1:10" ht="15.75">
      <c r="A540" s="25"/>
      <c r="J540" s="68"/>
    </row>
    <row r="541" spans="1:10" ht="15.75">
      <c r="A541" s="25"/>
      <c r="J541" s="68"/>
    </row>
    <row r="542" spans="1:10" ht="15.75">
      <c r="A542" s="25"/>
      <c r="J542" s="68"/>
    </row>
    <row r="543" spans="1:10" ht="15.75">
      <c r="A543" s="25"/>
      <c r="J543" s="68"/>
    </row>
    <row r="544" spans="1:10" ht="15.75">
      <c r="A544" s="25"/>
      <c r="J544" s="68"/>
    </row>
    <row r="545" spans="1:10" ht="15.75">
      <c r="A545" s="25"/>
      <c r="J545" s="68"/>
    </row>
    <row r="546" spans="1:10" ht="15.75">
      <c r="A546" s="25"/>
      <c r="J546" s="68"/>
    </row>
    <row r="547" spans="1:10" ht="15.75">
      <c r="A547" s="25"/>
      <c r="J547" s="68"/>
    </row>
    <row r="548" spans="1:10" ht="15.75">
      <c r="A548" s="25"/>
      <c r="J548" s="68"/>
    </row>
    <row r="549" spans="1:10" ht="15.75">
      <c r="A549" s="25"/>
      <c r="J549" s="68"/>
    </row>
    <row r="550" spans="1:10" ht="15.75">
      <c r="A550" s="25"/>
      <c r="J550" s="68"/>
    </row>
    <row r="551" spans="1:10" ht="15.75">
      <c r="A551" s="25"/>
      <c r="J551" s="68"/>
    </row>
    <row r="552" spans="1:10" ht="15.75">
      <c r="A552" s="25"/>
      <c r="J552" s="68"/>
    </row>
    <row r="553" spans="1:10" ht="15.75">
      <c r="A553" s="25"/>
      <c r="J553" s="68"/>
    </row>
    <row r="554" spans="1:10" ht="15.75">
      <c r="A554" s="25"/>
      <c r="J554" s="68"/>
    </row>
    <row r="555" spans="1:10" ht="15.75">
      <c r="A555" s="25"/>
      <c r="J555" s="68"/>
    </row>
    <row r="556" spans="1:10" ht="15.75">
      <c r="A556" s="25"/>
      <c r="J556" s="68"/>
    </row>
    <row r="557" spans="1:10" ht="15.75">
      <c r="A557" s="25"/>
      <c r="J557" s="68"/>
    </row>
    <row r="558" spans="1:10" ht="15.75">
      <c r="A558" s="25"/>
      <c r="J558" s="68"/>
    </row>
    <row r="559" spans="1:10" ht="15.75">
      <c r="A559" s="25"/>
      <c r="J559" s="68"/>
    </row>
    <row r="560" spans="1:10" ht="15.75">
      <c r="A560" s="25"/>
      <c r="J560" s="68"/>
    </row>
    <row r="561" spans="1:10" ht="15.75">
      <c r="A561" s="25"/>
      <c r="J561" s="68"/>
    </row>
    <row r="562" spans="1:10" ht="15.75">
      <c r="A562" s="25"/>
      <c r="J562" s="68"/>
    </row>
    <row r="563" spans="1:10" ht="15.75">
      <c r="A563" s="25"/>
      <c r="J563" s="68"/>
    </row>
    <row r="564" spans="1:10" ht="15.75">
      <c r="A564" s="25"/>
      <c r="J564" s="68"/>
    </row>
    <row r="565" spans="1:10" ht="15.75">
      <c r="A565" s="25"/>
      <c r="J565" s="68"/>
    </row>
    <row r="566" spans="1:10" ht="15.75">
      <c r="A566" s="25"/>
      <c r="J566" s="68"/>
    </row>
    <row r="567" spans="1:10" ht="15.75">
      <c r="A567" s="25"/>
      <c r="J567" s="68"/>
    </row>
    <row r="568" spans="1:10" ht="15.75">
      <c r="A568" s="25"/>
      <c r="J568" s="68"/>
    </row>
    <row r="569" spans="1:10" ht="15.75">
      <c r="A569" s="25"/>
      <c r="J569" s="68"/>
    </row>
    <row r="570" spans="1:10" ht="15.75">
      <c r="A570" s="25"/>
      <c r="J570" s="68"/>
    </row>
    <row r="571" spans="1:10" ht="15.75">
      <c r="A571" s="25"/>
      <c r="J571" s="68"/>
    </row>
    <row r="572" spans="1:10" ht="15.75">
      <c r="A572" s="25"/>
      <c r="J572" s="68"/>
    </row>
    <row r="573" spans="1:10" ht="15.75">
      <c r="A573" s="25"/>
      <c r="J573" s="68"/>
    </row>
    <row r="574" spans="1:10" ht="15.75">
      <c r="A574" s="25"/>
      <c r="J574" s="68"/>
    </row>
    <row r="575" spans="1:10" ht="15.75">
      <c r="A575" s="25"/>
      <c r="J575" s="68"/>
    </row>
    <row r="576" spans="1:10" ht="15.75">
      <c r="A576" s="25"/>
      <c r="J576" s="68"/>
    </row>
    <row r="577" spans="1:10" ht="15.75">
      <c r="A577" s="25"/>
      <c r="J577" s="68"/>
    </row>
    <row r="578" spans="1:10" ht="15.75">
      <c r="A578" s="25"/>
      <c r="J578" s="68"/>
    </row>
    <row r="579" spans="1:10" ht="15.75">
      <c r="A579" s="25"/>
      <c r="J579" s="68"/>
    </row>
    <row r="580" spans="1:10" ht="15.75">
      <c r="A580" s="25"/>
      <c r="J580" s="68"/>
    </row>
    <row r="581" spans="1:10" ht="15.75">
      <c r="A581" s="25"/>
      <c r="J581" s="68"/>
    </row>
    <row r="582" spans="1:10" ht="15.75">
      <c r="A582" s="25"/>
      <c r="J582" s="68"/>
    </row>
    <row r="583" spans="1:10" ht="15.75">
      <c r="A583" s="25"/>
      <c r="J583" s="68"/>
    </row>
    <row r="584" spans="1:10" ht="15.75">
      <c r="A584" s="25"/>
      <c r="J584" s="68"/>
    </row>
    <row r="585" spans="1:10" ht="15.75">
      <c r="A585" s="25"/>
      <c r="J585" s="68"/>
    </row>
    <row r="586" spans="1:10" ht="15.75">
      <c r="A586" s="25"/>
      <c r="J586" s="68"/>
    </row>
    <row r="587" spans="1:10" ht="15.75">
      <c r="A587" s="25"/>
      <c r="J587" s="68"/>
    </row>
    <row r="588" spans="1:10" ht="15.75">
      <c r="A588" s="25"/>
      <c r="J588" s="68"/>
    </row>
    <row r="589" spans="1:10" ht="15.75">
      <c r="A589" s="25"/>
      <c r="J589" s="68"/>
    </row>
    <row r="590" spans="1:10" ht="15.75">
      <c r="A590" s="25"/>
      <c r="J590" s="68"/>
    </row>
    <row r="591" spans="1:10" ht="15.75">
      <c r="A591" s="25"/>
      <c r="J591" s="68"/>
    </row>
    <row r="592" spans="1:10" ht="15.75">
      <c r="A592" s="25"/>
      <c r="J592" s="68"/>
    </row>
    <row r="593" spans="1:10" ht="15.75">
      <c r="A593" s="25"/>
      <c r="J593" s="68"/>
    </row>
    <row r="594" spans="1:10" ht="15.75">
      <c r="A594" s="25"/>
      <c r="J594" s="68"/>
    </row>
    <row r="595" spans="1:10" ht="15.75">
      <c r="A595" s="25"/>
      <c r="J595" s="68"/>
    </row>
    <row r="596" spans="1:10" ht="15.75">
      <c r="A596" s="25"/>
      <c r="J596" s="68"/>
    </row>
    <row r="597" spans="1:10" ht="15.75">
      <c r="A597" s="25"/>
      <c r="J597" s="68"/>
    </row>
    <row r="598" spans="1:10" ht="15.75">
      <c r="A598" s="25"/>
      <c r="J598" s="68"/>
    </row>
    <row r="599" spans="1:10" ht="15.75">
      <c r="A599" s="25"/>
      <c r="J599" s="68"/>
    </row>
    <row r="600" spans="1:10" ht="15.75">
      <c r="A600" s="25"/>
      <c r="J600" s="68"/>
    </row>
    <row r="601" spans="1:10" ht="15.75">
      <c r="A601" s="25"/>
      <c r="J601" s="68"/>
    </row>
    <row r="602" spans="1:10" ht="15.75">
      <c r="A602" s="25"/>
      <c r="J602" s="68"/>
    </row>
    <row r="603" spans="1:10" ht="15.75">
      <c r="A603" s="25"/>
      <c r="J603" s="68"/>
    </row>
    <row r="604" spans="1:10" ht="15.75">
      <c r="A604" s="25"/>
      <c r="J604" s="68"/>
    </row>
    <row r="605" spans="1:10" ht="15.75">
      <c r="A605" s="25"/>
      <c r="J605" s="68"/>
    </row>
    <row r="606" spans="1:10" ht="15.75">
      <c r="A606" s="25"/>
      <c r="J606" s="68"/>
    </row>
    <row r="607" spans="1:10" ht="15.75">
      <c r="A607" s="25"/>
      <c r="J607" s="68"/>
    </row>
    <row r="608" spans="1:10" ht="15.75">
      <c r="A608" s="25"/>
      <c r="J608" s="68"/>
    </row>
    <row r="609" spans="1:10" ht="15.75">
      <c r="A609" s="25"/>
      <c r="J609" s="68"/>
    </row>
    <row r="610" spans="1:10" ht="15.75">
      <c r="A610" s="25"/>
      <c r="J610" s="68"/>
    </row>
    <row r="611" spans="1:10" ht="15.75">
      <c r="A611" s="25"/>
      <c r="J611" s="68"/>
    </row>
    <row r="612" spans="1:10" ht="15.75">
      <c r="A612" s="25"/>
      <c r="J612" s="68"/>
    </row>
    <row r="613" spans="1:10" ht="15.75">
      <c r="A613" s="25"/>
      <c r="J613" s="68"/>
    </row>
    <row r="614" spans="1:10" ht="15.75">
      <c r="A614" s="25"/>
      <c r="J614" s="68"/>
    </row>
    <row r="615" spans="1:10" ht="15.75">
      <c r="A615" s="25"/>
      <c r="J615" s="68"/>
    </row>
    <row r="616" spans="1:10" ht="15.75">
      <c r="A616" s="25"/>
      <c r="J616" s="68"/>
    </row>
    <row r="617" spans="1:10" ht="15.75">
      <c r="A617" s="25"/>
      <c r="J617" s="68"/>
    </row>
    <row r="618" spans="1:10" ht="15.75">
      <c r="A618" s="25"/>
      <c r="J618" s="68"/>
    </row>
    <row r="619" spans="1:10" ht="15.75">
      <c r="A619" s="25"/>
      <c r="J619" s="68"/>
    </row>
    <row r="620" spans="1:10" ht="15.75">
      <c r="A620" s="25"/>
      <c r="J620" s="68"/>
    </row>
    <row r="621" spans="1:10" ht="15.75">
      <c r="A621" s="25"/>
      <c r="J621" s="68"/>
    </row>
    <row r="622" spans="1:10" ht="15.75">
      <c r="A622" s="25"/>
      <c r="J622" s="68"/>
    </row>
    <row r="623" spans="1:10" ht="15.75">
      <c r="A623" s="25"/>
      <c r="J623" s="68"/>
    </row>
    <row r="624" spans="1:10" ht="15.75">
      <c r="A624" s="25"/>
      <c r="J624" s="68"/>
    </row>
    <row r="625" spans="1:10" ht="15.75">
      <c r="A625" s="25"/>
      <c r="J625" s="68"/>
    </row>
    <row r="626" spans="1:10" ht="15.75">
      <c r="A626" s="25"/>
      <c r="J626" s="68"/>
    </row>
    <row r="627" spans="1:10" ht="15.75">
      <c r="A627" s="25"/>
      <c r="J627" s="68"/>
    </row>
    <row r="628" spans="1:10" ht="15.75">
      <c r="A628" s="25"/>
      <c r="J628" s="68"/>
    </row>
    <row r="629" spans="1:10" ht="15.75">
      <c r="A629" s="25"/>
      <c r="J629" s="68"/>
    </row>
    <row r="630" spans="1:10" ht="15.75">
      <c r="A630" s="25"/>
      <c r="J630" s="68"/>
    </row>
    <row r="631" spans="1:10" ht="15.75">
      <c r="A631" s="25"/>
      <c r="J631" s="68"/>
    </row>
    <row r="632" spans="1:10" ht="15.75">
      <c r="A632" s="25"/>
      <c r="J632" s="68"/>
    </row>
    <row r="633" spans="1:10" ht="15.75">
      <c r="A633" s="25"/>
      <c r="J633" s="68"/>
    </row>
    <row r="634" spans="1:10" ht="15.75">
      <c r="A634" s="25"/>
      <c r="J634" s="68"/>
    </row>
    <row r="635" spans="1:10" ht="15.75">
      <c r="A635" s="25"/>
      <c r="J635" s="68"/>
    </row>
    <row r="636" spans="1:10" ht="15.75">
      <c r="A636" s="25"/>
      <c r="J636" s="68"/>
    </row>
    <row r="637" spans="1:10" ht="15.75">
      <c r="A637" s="25"/>
      <c r="J637" s="68"/>
    </row>
    <row r="638" spans="1:10" ht="15.75">
      <c r="A638" s="25"/>
      <c r="J638" s="68"/>
    </row>
    <row r="639" spans="1:10" ht="15.75">
      <c r="A639" s="25"/>
      <c r="J639" s="68"/>
    </row>
    <row r="640" spans="1:10" ht="15.75">
      <c r="A640" s="25"/>
      <c r="J640" s="68"/>
    </row>
    <row r="641" spans="1:10" ht="15.75">
      <c r="A641" s="25"/>
      <c r="J641" s="68"/>
    </row>
    <row r="642" spans="1:10" ht="15.75">
      <c r="A642" s="25"/>
      <c r="J642" s="68"/>
    </row>
    <row r="643" spans="1:10" ht="15.75">
      <c r="A643" s="25"/>
      <c r="J643" s="68"/>
    </row>
    <row r="644" spans="1:10" ht="15.75">
      <c r="A644" s="25"/>
      <c r="J644" s="68"/>
    </row>
    <row r="645" spans="1:10" ht="15.75">
      <c r="A645" s="25"/>
      <c r="J645" s="68"/>
    </row>
    <row r="646" spans="1:10" ht="15.75">
      <c r="A646" s="25"/>
      <c r="J646" s="68"/>
    </row>
    <row r="647" spans="1:10" ht="15.75">
      <c r="A647" s="25"/>
      <c r="J647" s="68"/>
    </row>
    <row r="648" spans="1:10" ht="15.75">
      <c r="A648" s="25"/>
      <c r="J648" s="68"/>
    </row>
    <row r="649" spans="1:10" ht="15.75">
      <c r="A649" s="25"/>
      <c r="J649" s="68"/>
    </row>
    <row r="650" spans="1:10" ht="15.75">
      <c r="A650" s="25"/>
      <c r="J650" s="68"/>
    </row>
    <row r="651" spans="1:10" ht="15.75">
      <c r="A651" s="25"/>
      <c r="J651" s="68"/>
    </row>
    <row r="652" spans="1:10" ht="15.75">
      <c r="A652" s="25"/>
      <c r="J652" s="68"/>
    </row>
    <row r="653" spans="1:10" ht="15.75">
      <c r="A653" s="25"/>
      <c r="J653" s="68"/>
    </row>
    <row r="654" spans="1:10" ht="15.75">
      <c r="A654" s="25"/>
      <c r="J654" s="68"/>
    </row>
    <row r="655" spans="1:10" ht="15.75">
      <c r="A655" s="25"/>
      <c r="J655" s="68"/>
    </row>
    <row r="656" spans="1:10" ht="15.75">
      <c r="A656" s="25"/>
      <c r="J656" s="68"/>
    </row>
    <row r="657" spans="1:10" ht="15.75">
      <c r="A657" s="25"/>
      <c r="J657" s="68"/>
    </row>
    <row r="658" spans="1:10" ht="15.75">
      <c r="A658" s="25"/>
      <c r="J658" s="68"/>
    </row>
    <row r="659" spans="1:10" ht="15.75">
      <c r="A659" s="25"/>
      <c r="J659" s="68"/>
    </row>
    <row r="660" spans="1:10" ht="15.75">
      <c r="A660" s="25"/>
      <c r="J660" s="68"/>
    </row>
    <row r="661" spans="1:10" ht="15.75">
      <c r="A661" s="25"/>
      <c r="J661" s="68"/>
    </row>
    <row r="662" spans="1:10" ht="15.75">
      <c r="A662" s="25"/>
      <c r="J662" s="68"/>
    </row>
    <row r="663" spans="1:10" ht="15.75">
      <c r="A663" s="25"/>
      <c r="J663" s="68"/>
    </row>
    <row r="664" spans="1:10" ht="15.75">
      <c r="A664" s="25"/>
      <c r="J664" s="68"/>
    </row>
    <row r="665" spans="1:10" ht="15.75">
      <c r="A665" s="25"/>
      <c r="J665" s="68"/>
    </row>
    <row r="666" spans="1:10" ht="15.75">
      <c r="A666" s="25"/>
      <c r="J666" s="68"/>
    </row>
    <row r="667" spans="1:10" ht="15.75">
      <c r="A667" s="25"/>
      <c r="J667" s="68"/>
    </row>
    <row r="668" spans="1:10" ht="15.75">
      <c r="A668" s="25"/>
      <c r="J668" s="68"/>
    </row>
    <row r="669" spans="1:10" ht="15.75">
      <c r="A669" s="25"/>
      <c r="J669" s="68"/>
    </row>
    <row r="670" spans="1:10" ht="15.75">
      <c r="A670" s="25"/>
      <c r="J670" s="68"/>
    </row>
    <row r="671" spans="1:10" ht="15.75">
      <c r="A671" s="25"/>
      <c r="J671" s="68"/>
    </row>
    <row r="672" spans="1:10" ht="15.75">
      <c r="A672" s="25"/>
      <c r="J672" s="68"/>
    </row>
    <row r="673" spans="1:10" ht="15.75">
      <c r="A673" s="25"/>
      <c r="J673" s="68"/>
    </row>
    <row r="674" spans="1:10" ht="15.75">
      <c r="A674" s="25"/>
      <c r="J674" s="68"/>
    </row>
    <row r="675" spans="1:10" ht="15.75">
      <c r="A675" s="25"/>
      <c r="J675" s="68"/>
    </row>
    <row r="676" spans="1:10" ht="15.75">
      <c r="A676" s="25"/>
      <c r="J676" s="68"/>
    </row>
    <row r="677" spans="1:10" ht="15.75">
      <c r="A677" s="25"/>
      <c r="J677" s="68"/>
    </row>
    <row r="678" spans="1:10" ht="15.75">
      <c r="A678" s="25"/>
      <c r="J678" s="68"/>
    </row>
    <row r="679" spans="1:10" ht="15.75">
      <c r="A679" s="25"/>
      <c r="J679" s="68"/>
    </row>
    <row r="680" spans="1:10" ht="15.75">
      <c r="A680" s="25"/>
      <c r="J680" s="68"/>
    </row>
    <row r="681" spans="1:10" ht="15.75">
      <c r="A681" s="25"/>
      <c r="J681" s="68"/>
    </row>
    <row r="682" spans="1:10" ht="15.75">
      <c r="A682" s="25"/>
      <c r="J682" s="68"/>
    </row>
    <row r="683" spans="1:10" ht="15.75">
      <c r="A683" s="25"/>
      <c r="J683" s="68"/>
    </row>
    <row r="684" spans="1:10" ht="15.75">
      <c r="A684" s="25"/>
      <c r="J684" s="68"/>
    </row>
    <row r="685" spans="1:10" ht="15.75">
      <c r="A685" s="25"/>
      <c r="J685" s="68"/>
    </row>
    <row r="686" spans="1:10" ht="15.75">
      <c r="A686" s="25"/>
      <c r="J686" s="68"/>
    </row>
    <row r="687" spans="1:10" ht="15.75">
      <c r="A687" s="25"/>
      <c r="J687" s="68"/>
    </row>
    <row r="688" spans="1:10" ht="15.75">
      <c r="A688" s="25"/>
      <c r="J688" s="68"/>
    </row>
    <row r="689" spans="1:10" ht="15.75">
      <c r="A689" s="25"/>
      <c r="J689" s="68"/>
    </row>
    <row r="690" spans="1:10" ht="15.75">
      <c r="A690" s="25"/>
      <c r="J690" s="68"/>
    </row>
    <row r="691" spans="1:10" ht="15.75">
      <c r="A691" s="25"/>
      <c r="J691" s="68"/>
    </row>
    <row r="692" spans="1:10" ht="15.75">
      <c r="A692" s="25"/>
      <c r="J692" s="68"/>
    </row>
    <row r="693" spans="1:10" ht="15.75">
      <c r="A693" s="25"/>
      <c r="J693" s="68"/>
    </row>
    <row r="694" spans="1:10" ht="15.75">
      <c r="A694" s="25"/>
      <c r="J694" s="68"/>
    </row>
    <row r="695" spans="1:10" ht="15.75">
      <c r="A695" s="25"/>
      <c r="J695" s="68"/>
    </row>
    <row r="696" spans="1:10" ht="15.75">
      <c r="A696" s="25"/>
      <c r="J696" s="68"/>
    </row>
    <row r="697" spans="1:10" ht="15.75">
      <c r="A697" s="25"/>
      <c r="J697" s="68"/>
    </row>
    <row r="698" spans="1:10" ht="15.75">
      <c r="A698" s="25"/>
      <c r="J698" s="68"/>
    </row>
    <row r="699" spans="1:10" ht="15.75">
      <c r="A699" s="25"/>
      <c r="J699" s="68"/>
    </row>
    <row r="700" spans="1:10" ht="15.75">
      <c r="A700" s="25"/>
      <c r="J700" s="68"/>
    </row>
    <row r="701" spans="1:10" ht="15.75">
      <c r="A701" s="25"/>
      <c r="J701" s="68"/>
    </row>
    <row r="702" spans="1:10" ht="15.75">
      <c r="A702" s="25"/>
      <c r="J702" s="68"/>
    </row>
    <row r="703" spans="1:10" ht="15.75">
      <c r="A703" s="25"/>
      <c r="J703" s="68"/>
    </row>
    <row r="704" spans="1:10" ht="15.75">
      <c r="A704" s="25"/>
      <c r="J704" s="68"/>
    </row>
    <row r="705" spans="1:10" ht="15.75">
      <c r="A705" s="25"/>
      <c r="J705" s="68"/>
    </row>
    <row r="706" spans="1:10" ht="15.75">
      <c r="A706" s="25"/>
      <c r="J706" s="68"/>
    </row>
    <row r="707" spans="1:10" ht="15.75">
      <c r="A707" s="25"/>
      <c r="J707" s="68"/>
    </row>
    <row r="708" spans="1:10" ht="15.75">
      <c r="A708" s="25"/>
      <c r="J708" s="68"/>
    </row>
    <row r="709" spans="1:10" ht="15.75">
      <c r="A709" s="25"/>
      <c r="J709" s="68"/>
    </row>
    <row r="710" spans="1:10" ht="15.75">
      <c r="A710" s="25"/>
      <c r="J710" s="68"/>
    </row>
    <row r="711" spans="1:10" ht="15.75">
      <c r="A711" s="25"/>
      <c r="J711" s="68"/>
    </row>
    <row r="712" spans="1:10" ht="15.75">
      <c r="A712" s="25"/>
      <c r="J712" s="68"/>
    </row>
    <row r="713" spans="1:10" ht="15.75">
      <c r="A713" s="25"/>
      <c r="J713" s="68"/>
    </row>
    <row r="714" spans="1:10" ht="15.75">
      <c r="A714" s="25"/>
      <c r="J714" s="68"/>
    </row>
    <row r="715" spans="1:10" ht="15.75">
      <c r="A715" s="25"/>
      <c r="J715" s="68"/>
    </row>
    <row r="716" spans="1:10" ht="15.75">
      <c r="A716" s="25"/>
      <c r="J716" s="68"/>
    </row>
    <row r="717" spans="1:10" ht="15.75">
      <c r="A717" s="25"/>
      <c r="J717" s="68"/>
    </row>
    <row r="718" spans="1:10" ht="15.75">
      <c r="A718" s="25"/>
      <c r="J718" s="68"/>
    </row>
    <row r="719" spans="1:10" ht="15.75">
      <c r="A719" s="25"/>
      <c r="J719" s="68"/>
    </row>
    <row r="720" spans="1:10" ht="15.75">
      <c r="A720" s="25"/>
      <c r="J720" s="68"/>
    </row>
    <row r="721" spans="1:10" ht="15.75">
      <c r="A721" s="25"/>
      <c r="J721" s="68"/>
    </row>
    <row r="722" spans="1:10" ht="15.75">
      <c r="A722" s="25"/>
      <c r="J722" s="68"/>
    </row>
    <row r="723" spans="1:10" ht="15.75">
      <c r="A723" s="25"/>
      <c r="J723" s="68"/>
    </row>
    <row r="724" spans="1:10" ht="15.75">
      <c r="A724" s="25"/>
      <c r="J724" s="68"/>
    </row>
    <row r="725" spans="1:10" ht="15.75">
      <c r="A725" s="25"/>
      <c r="J725" s="68"/>
    </row>
    <row r="726" spans="1:10" ht="15.75">
      <c r="A726" s="25"/>
      <c r="J726" s="68"/>
    </row>
    <row r="727" spans="1:10" ht="15.75">
      <c r="A727" s="25"/>
      <c r="J727" s="68"/>
    </row>
    <row r="728" spans="1:10" ht="15.75">
      <c r="A728" s="25"/>
      <c r="J728" s="68"/>
    </row>
    <row r="729" spans="1:10" ht="15.75">
      <c r="A729" s="25"/>
      <c r="J729" s="68"/>
    </row>
    <row r="730" spans="1:10" ht="15.75">
      <c r="A730" s="25"/>
      <c r="J730" s="68"/>
    </row>
    <row r="731" spans="1:10" ht="15.75">
      <c r="A731" s="25"/>
      <c r="J731" s="68"/>
    </row>
    <row r="732" spans="1:10" ht="15.75">
      <c r="A732" s="25"/>
      <c r="J732" s="68"/>
    </row>
    <row r="733" spans="1:10" ht="15.75">
      <c r="A733" s="25"/>
      <c r="J733" s="68"/>
    </row>
    <row r="734" spans="1:10" ht="15.75">
      <c r="A734" s="25"/>
      <c r="J734" s="68"/>
    </row>
    <row r="735" spans="1:10" ht="15.75">
      <c r="A735" s="25"/>
      <c r="J735" s="68"/>
    </row>
    <row r="736" spans="1:10" ht="15.75">
      <c r="A736" s="25"/>
      <c r="J736" s="68"/>
    </row>
    <row r="737" spans="1:10" ht="15.75">
      <c r="A737" s="25"/>
      <c r="J737" s="68"/>
    </row>
    <row r="738" spans="1:10" ht="15.75">
      <c r="A738" s="25"/>
      <c r="J738" s="68"/>
    </row>
    <row r="739" spans="1:10" ht="15.75">
      <c r="A739" s="25"/>
      <c r="J739" s="68"/>
    </row>
    <row r="740" spans="1:10" ht="15.75">
      <c r="A740" s="25"/>
      <c r="J740" s="68"/>
    </row>
    <row r="741" spans="1:10" ht="15.75">
      <c r="A741" s="25"/>
      <c r="J741" s="68"/>
    </row>
    <row r="742" spans="1:10" ht="15.75">
      <c r="A742" s="25"/>
      <c r="J742" s="68"/>
    </row>
    <row r="743" spans="1:10" ht="15.75">
      <c r="A743" s="25"/>
      <c r="J743" s="68"/>
    </row>
    <row r="744" spans="1:10" ht="15.75">
      <c r="A744" s="25"/>
      <c r="J744" s="68"/>
    </row>
    <row r="745" spans="1:10" ht="15.75">
      <c r="A745" s="25"/>
      <c r="J745" s="68"/>
    </row>
    <row r="746" spans="1:10" ht="15.75">
      <c r="A746" s="25"/>
      <c r="J746" s="68"/>
    </row>
    <row r="747" spans="1:10" ht="15.75">
      <c r="A747" s="25"/>
      <c r="J747" s="68"/>
    </row>
    <row r="748" spans="1:10" ht="15.75">
      <c r="A748" s="25"/>
      <c r="J748" s="68"/>
    </row>
    <row r="749" spans="1:10" ht="15.75">
      <c r="A749" s="25"/>
      <c r="J749" s="68"/>
    </row>
    <row r="750" spans="1:10" ht="15.75">
      <c r="A750" s="25"/>
      <c r="J750" s="68"/>
    </row>
    <row r="751" spans="1:10" ht="15.75">
      <c r="A751" s="25"/>
      <c r="J751" s="68"/>
    </row>
    <row r="752" spans="1:10" ht="15.75">
      <c r="A752" s="25"/>
      <c r="J752" s="68"/>
    </row>
    <row r="753" spans="1:10" ht="15.75">
      <c r="A753" s="25"/>
      <c r="J753" s="68"/>
    </row>
    <row r="754" spans="1:10" ht="15.75">
      <c r="A754" s="25"/>
      <c r="J754" s="68"/>
    </row>
    <row r="755" spans="1:10" ht="15.75">
      <c r="A755" s="25"/>
      <c r="J755" s="68"/>
    </row>
    <row r="756" spans="1:10" ht="15.75">
      <c r="A756" s="25"/>
      <c r="J756" s="68"/>
    </row>
    <row r="757" spans="1:10" ht="15.75">
      <c r="A757" s="25"/>
      <c r="J757" s="68"/>
    </row>
    <row r="758" spans="1:10" ht="15.75">
      <c r="A758" s="25"/>
      <c r="J758" s="68"/>
    </row>
    <row r="759" spans="1:10" ht="15.75">
      <c r="A759" s="25"/>
      <c r="J759" s="68"/>
    </row>
    <row r="760" spans="1:10" ht="15.75">
      <c r="A760" s="25"/>
      <c r="J760" s="68"/>
    </row>
    <row r="761" spans="1:10" ht="15.75">
      <c r="A761" s="25"/>
      <c r="J761" s="68"/>
    </row>
    <row r="762" spans="1:10" ht="15.75">
      <c r="A762" s="25"/>
      <c r="J762" s="68"/>
    </row>
    <row r="763" spans="1:10" ht="15.75">
      <c r="A763" s="25"/>
      <c r="J763" s="68"/>
    </row>
    <row r="764" spans="1:10" ht="15.75">
      <c r="A764" s="25"/>
      <c r="J764" s="68"/>
    </row>
    <row r="765" spans="1:10" ht="15.75">
      <c r="A765" s="25"/>
      <c r="J765" s="68"/>
    </row>
    <row r="766" spans="1:10" ht="15.75">
      <c r="A766" s="25"/>
      <c r="J766" s="68"/>
    </row>
    <row r="767" spans="1:10" ht="15.75">
      <c r="A767" s="25"/>
      <c r="J767" s="68"/>
    </row>
    <row r="768" spans="1:10" ht="15.75">
      <c r="A768" s="25"/>
      <c r="J768" s="68"/>
    </row>
    <row r="769" spans="1:10" ht="15.75">
      <c r="A769" s="25"/>
      <c r="J769" s="68"/>
    </row>
    <row r="770" spans="1:10" ht="15.75">
      <c r="A770" s="25"/>
      <c r="J770" s="68"/>
    </row>
    <row r="771" spans="1:10" ht="15.75">
      <c r="A771" s="25"/>
      <c r="J771" s="68"/>
    </row>
    <row r="772" spans="1:10" ht="15.75">
      <c r="A772" s="25"/>
      <c r="J772" s="68"/>
    </row>
    <row r="773" spans="1:10" ht="15.75">
      <c r="A773" s="25"/>
      <c r="J773" s="68"/>
    </row>
    <row r="774" spans="1:10" ht="15.75">
      <c r="A774" s="25"/>
      <c r="J774" s="68"/>
    </row>
    <row r="775" spans="1:10" ht="15.75">
      <c r="A775" s="25"/>
      <c r="J775" s="68"/>
    </row>
    <row r="776" spans="1:10" ht="15.75">
      <c r="A776" s="25"/>
      <c r="J776" s="68"/>
    </row>
    <row r="777" spans="1:10" ht="15.75">
      <c r="A777" s="25"/>
      <c r="J777" s="68"/>
    </row>
    <row r="778" spans="1:10" ht="15.75">
      <c r="A778" s="25"/>
      <c r="J778" s="68"/>
    </row>
    <row r="779" spans="1:10" ht="15.75">
      <c r="A779" s="25"/>
      <c r="J779" s="68"/>
    </row>
    <row r="780" spans="1:10" ht="15.75">
      <c r="A780" s="25"/>
      <c r="J780" s="68"/>
    </row>
    <row r="781" spans="1:10" ht="15.75">
      <c r="A781" s="25"/>
      <c r="J781" s="68"/>
    </row>
    <row r="782" spans="1:10" ht="15.75">
      <c r="A782" s="25"/>
      <c r="J782" s="68"/>
    </row>
    <row r="783" spans="1:10" ht="15.75">
      <c r="A783" s="25"/>
      <c r="J783" s="68"/>
    </row>
    <row r="784" spans="1:10" ht="15.75">
      <c r="A784" s="25"/>
      <c r="J784" s="68"/>
    </row>
    <row r="785" spans="1:10" ht="15.75">
      <c r="A785" s="25"/>
      <c r="J785" s="68"/>
    </row>
    <row r="786" spans="1:10" ht="15.75">
      <c r="A786" s="25"/>
      <c r="J786" s="68"/>
    </row>
    <row r="787" spans="1:10" ht="15.75">
      <c r="A787" s="25"/>
      <c r="J787" s="68"/>
    </row>
    <row r="788" spans="1:10" ht="15.75">
      <c r="A788" s="25"/>
      <c r="J788" s="68"/>
    </row>
    <row r="789" spans="1:10" ht="15.75">
      <c r="A789" s="25"/>
      <c r="J789" s="68"/>
    </row>
    <row r="790" spans="1:10" ht="15.75">
      <c r="A790" s="25"/>
      <c r="J790" s="68"/>
    </row>
    <row r="791" spans="1:10" ht="15.75">
      <c r="A791" s="25"/>
      <c r="J791" s="68"/>
    </row>
    <row r="792" spans="1:10" ht="15.75">
      <c r="A792" s="25"/>
      <c r="J792" s="68"/>
    </row>
    <row r="793" spans="1:10" ht="15.75">
      <c r="A793" s="25"/>
      <c r="J793" s="68"/>
    </row>
    <row r="794" spans="1:10" ht="15.75">
      <c r="A794" s="25"/>
      <c r="J794" s="68"/>
    </row>
    <row r="795" spans="1:10" ht="15.75">
      <c r="A795" s="25"/>
      <c r="J795" s="68"/>
    </row>
    <row r="796" spans="1:10" ht="15.75">
      <c r="A796" s="25"/>
      <c r="J796" s="68"/>
    </row>
    <row r="797" spans="1:10" ht="15.75">
      <c r="A797" s="25"/>
      <c r="J797" s="68"/>
    </row>
    <row r="798" spans="1:10" ht="15.75">
      <c r="A798" s="25"/>
      <c r="J798" s="68"/>
    </row>
    <row r="799" spans="1:10" ht="15.75">
      <c r="A799" s="25"/>
      <c r="J799" s="68"/>
    </row>
    <row r="800" spans="1:10" ht="15.75">
      <c r="A800" s="25"/>
      <c r="J800" s="68"/>
    </row>
    <row r="801" spans="1:10" ht="15.75">
      <c r="A801" s="25"/>
      <c r="J801" s="68"/>
    </row>
    <row r="802" spans="1:10" ht="15.75">
      <c r="A802" s="25"/>
      <c r="J802" s="68"/>
    </row>
    <row r="803" spans="1:10" ht="15.75">
      <c r="A803" s="25"/>
      <c r="J803" s="68"/>
    </row>
    <row r="804" spans="1:10" ht="15.75">
      <c r="A804" s="25"/>
      <c r="J804" s="68"/>
    </row>
    <row r="805" spans="1:10" ht="15.75">
      <c r="A805" s="25"/>
      <c r="J805" s="68"/>
    </row>
    <row r="806" spans="1:10" ht="15.75">
      <c r="A806" s="25"/>
      <c r="J806" s="68"/>
    </row>
    <row r="807" spans="1:10" ht="15.75">
      <c r="A807" s="25"/>
      <c r="J807" s="68"/>
    </row>
    <row r="808" spans="1:10" ht="15.75">
      <c r="A808" s="25"/>
      <c r="J808" s="68"/>
    </row>
    <row r="809" spans="1:10" ht="15.75">
      <c r="A809" s="25"/>
      <c r="J809" s="68"/>
    </row>
    <row r="810" spans="1:10" ht="15.75">
      <c r="A810" s="25"/>
      <c r="J810" s="68"/>
    </row>
    <row r="811" spans="1:10" ht="15.75">
      <c r="A811" s="25"/>
      <c r="J811" s="68"/>
    </row>
    <row r="812" spans="1:10" ht="15.75">
      <c r="A812" s="25"/>
      <c r="J812" s="68"/>
    </row>
    <row r="813" spans="1:10" ht="15.75">
      <c r="A813" s="25"/>
      <c r="J813" s="68"/>
    </row>
    <row r="814" spans="1:10" ht="15.75">
      <c r="A814" s="25"/>
      <c r="J814" s="68"/>
    </row>
    <row r="815" spans="1:10" ht="15.75">
      <c r="A815" s="25"/>
      <c r="J815" s="68"/>
    </row>
    <row r="816" spans="1:10" ht="15.75">
      <c r="A816" s="25"/>
      <c r="J816" s="68"/>
    </row>
    <row r="817" spans="1:10" ht="15.75">
      <c r="A817" s="25"/>
      <c r="J817" s="68"/>
    </row>
    <row r="818" spans="1:10" ht="15.75">
      <c r="A818" s="25"/>
      <c r="J818" s="68"/>
    </row>
    <row r="819" spans="1:10" ht="15.75">
      <c r="A819" s="25"/>
      <c r="J819" s="68"/>
    </row>
    <row r="820" spans="1:10" ht="15.75">
      <c r="A820" s="25"/>
      <c r="J820" s="68"/>
    </row>
    <row r="821" spans="1:10" ht="15.75">
      <c r="A821" s="25"/>
      <c r="J821" s="68"/>
    </row>
    <row r="822" spans="1:10" ht="15.75">
      <c r="A822" s="25"/>
      <c r="J822" s="68"/>
    </row>
    <row r="823" spans="1:10" ht="15.75">
      <c r="A823" s="25"/>
      <c r="J823" s="68"/>
    </row>
    <row r="824" spans="1:10" ht="15.75">
      <c r="A824" s="25"/>
      <c r="J824" s="68"/>
    </row>
    <row r="825" spans="1:10" ht="15.75">
      <c r="A825" s="25"/>
      <c r="J825" s="68"/>
    </row>
    <row r="826" spans="1:10" ht="15.75">
      <c r="A826" s="25"/>
      <c r="J826" s="68"/>
    </row>
    <row r="827" spans="1:10" ht="15.75">
      <c r="A827" s="25"/>
      <c r="J827" s="68"/>
    </row>
    <row r="828" spans="1:10" ht="15.75">
      <c r="A828" s="25"/>
      <c r="J828" s="68"/>
    </row>
    <row r="829" spans="1:10" ht="15.75">
      <c r="A829" s="25"/>
      <c r="J829" s="68"/>
    </row>
    <row r="830" spans="1:10" ht="15.75">
      <c r="A830" s="25"/>
      <c r="J830" s="68"/>
    </row>
    <row r="831" spans="1:10" ht="15.75">
      <c r="A831" s="25"/>
      <c r="J831" s="68"/>
    </row>
    <row r="832" spans="1:10" ht="15.75">
      <c r="A832" s="25"/>
      <c r="J832" s="68"/>
    </row>
    <row r="833" spans="1:10" ht="15.75">
      <c r="A833" s="25"/>
      <c r="J833" s="68"/>
    </row>
    <row r="834" spans="1:10" ht="15.75">
      <c r="A834" s="25"/>
      <c r="J834" s="68"/>
    </row>
    <row r="835" spans="1:10" ht="15.75">
      <c r="A835" s="25"/>
      <c r="J835" s="68"/>
    </row>
    <row r="836" spans="1:10" ht="15.75">
      <c r="A836" s="25"/>
      <c r="J836" s="68"/>
    </row>
    <row r="837" spans="1:10" ht="15.75">
      <c r="A837" s="25"/>
      <c r="J837" s="68"/>
    </row>
    <row r="838" spans="1:10" ht="15.75">
      <c r="A838" s="25"/>
      <c r="J838" s="68"/>
    </row>
    <row r="839" spans="1:10" ht="15.75">
      <c r="A839" s="25"/>
      <c r="J839" s="68"/>
    </row>
    <row r="840" spans="1:10" ht="15.75">
      <c r="A840" s="25"/>
      <c r="J840" s="68"/>
    </row>
    <row r="841" spans="1:10" ht="15.75">
      <c r="A841" s="25"/>
      <c r="J841" s="68"/>
    </row>
    <row r="842" spans="1:10" ht="15.75">
      <c r="A842" s="25"/>
      <c r="J842" s="68"/>
    </row>
    <row r="843" spans="1:10" ht="15.75">
      <c r="A843" s="25"/>
      <c r="J843" s="68"/>
    </row>
    <row r="844" spans="1:10" ht="15.75">
      <c r="A844" s="25"/>
      <c r="J844" s="68"/>
    </row>
    <row r="845" spans="1:10" ht="15.75">
      <c r="A845" s="25"/>
      <c r="J845" s="68"/>
    </row>
    <row r="846" spans="1:10" ht="15.75">
      <c r="A846" s="25"/>
      <c r="J846" s="68"/>
    </row>
    <row r="847" spans="1:10" ht="15.75">
      <c r="A847" s="25"/>
      <c r="J847" s="68"/>
    </row>
    <row r="848" spans="1:10" ht="15.75">
      <c r="A848" s="25"/>
      <c r="J848" s="68"/>
    </row>
    <row r="849" spans="1:10" ht="15.75">
      <c r="A849" s="25"/>
      <c r="J849" s="68"/>
    </row>
    <row r="850" spans="1:10" ht="15.75">
      <c r="A850" s="25"/>
      <c r="J850" s="68"/>
    </row>
    <row r="851" spans="1:10" ht="15.75">
      <c r="A851" s="25"/>
      <c r="J851" s="68"/>
    </row>
    <row r="852" spans="1:10" ht="15.75">
      <c r="A852" s="25"/>
      <c r="J852" s="68"/>
    </row>
    <row r="853" spans="1:10" ht="15.75">
      <c r="A853" s="25"/>
      <c r="J853" s="68"/>
    </row>
    <row r="854" spans="1:10" ht="15.75">
      <c r="A854" s="25"/>
      <c r="J854" s="68"/>
    </row>
    <row r="855" spans="1:10" ht="15.75">
      <c r="A855" s="25"/>
      <c r="J855" s="68"/>
    </row>
    <row r="856" spans="1:10" ht="15.75">
      <c r="A856" s="25"/>
      <c r="J856" s="68"/>
    </row>
    <row r="857" spans="1:10" ht="15.75">
      <c r="A857" s="25"/>
      <c r="J857" s="68"/>
    </row>
    <row r="858" spans="1:10" ht="15.75">
      <c r="A858" s="25"/>
      <c r="J858" s="68"/>
    </row>
    <row r="859" spans="1:10" ht="15.75">
      <c r="A859" s="25"/>
      <c r="J859" s="68"/>
    </row>
    <row r="860" spans="1:10" ht="15.75">
      <c r="A860" s="25"/>
      <c r="J860" s="68"/>
    </row>
    <row r="861" spans="1:10" ht="15.75">
      <c r="A861" s="25"/>
      <c r="J861" s="68"/>
    </row>
    <row r="862" spans="1:10" ht="15.75">
      <c r="A862" s="25"/>
      <c r="J862" s="68"/>
    </row>
    <row r="863" spans="1:10" ht="15.75">
      <c r="A863" s="25"/>
      <c r="J863" s="68"/>
    </row>
    <row r="864" spans="1:10" ht="15.75">
      <c r="A864" s="25"/>
      <c r="J864" s="68"/>
    </row>
    <row r="865" spans="1:10" ht="15.75">
      <c r="A865" s="25"/>
      <c r="J865" s="68"/>
    </row>
    <row r="866" spans="1:10" ht="15.75">
      <c r="A866" s="25"/>
      <c r="J866" s="68"/>
    </row>
    <row r="867" spans="1:10" ht="15.75">
      <c r="A867" s="25"/>
      <c r="J867" s="68"/>
    </row>
    <row r="868" spans="1:10" ht="15.75">
      <c r="A868" s="25"/>
      <c r="J868" s="68"/>
    </row>
    <row r="869" spans="1:10" ht="15.75">
      <c r="A869" s="25"/>
      <c r="J869" s="68"/>
    </row>
    <row r="870" spans="1:10" ht="15.75">
      <c r="A870" s="25"/>
      <c r="J870" s="68"/>
    </row>
    <row r="871" spans="1:10" ht="15.75">
      <c r="A871" s="25"/>
      <c r="J871" s="68"/>
    </row>
    <row r="872" spans="1:10" ht="15.75">
      <c r="A872" s="25"/>
      <c r="J872" s="68"/>
    </row>
    <row r="873" spans="1:10" ht="15.75">
      <c r="A873" s="25"/>
      <c r="J873" s="68"/>
    </row>
    <row r="874" spans="1:10" ht="15.75">
      <c r="A874" s="25"/>
      <c r="J874" s="68"/>
    </row>
    <row r="875" spans="1:10" ht="15.75">
      <c r="A875" s="25"/>
      <c r="J875" s="68"/>
    </row>
    <row r="876" spans="1:10" ht="15.75">
      <c r="A876" s="25"/>
      <c r="J876" s="68"/>
    </row>
    <row r="877" spans="1:10" ht="15.75">
      <c r="A877" s="25"/>
      <c r="J877" s="68"/>
    </row>
    <row r="878" spans="1:10" ht="15.75">
      <c r="A878" s="25"/>
      <c r="J878" s="68"/>
    </row>
    <row r="879" spans="1:10" ht="15.75">
      <c r="A879" s="25"/>
      <c r="J879" s="68"/>
    </row>
    <row r="880" spans="1:10" ht="15.75">
      <c r="A880" s="25"/>
      <c r="J880" s="68"/>
    </row>
    <row r="881" spans="1:10" ht="15.75">
      <c r="A881" s="25"/>
      <c r="J881" s="68"/>
    </row>
    <row r="882" spans="1:10" ht="15.75">
      <c r="A882" s="25"/>
      <c r="J882" s="68"/>
    </row>
    <row r="883" spans="1:10" ht="15.75">
      <c r="A883" s="25"/>
      <c r="J883" s="68"/>
    </row>
    <row r="884" spans="1:10" ht="15.75">
      <c r="A884" s="25"/>
      <c r="J884" s="68"/>
    </row>
    <row r="885" spans="1:10" ht="15.75">
      <c r="A885" s="25"/>
      <c r="J885" s="68"/>
    </row>
    <row r="886" spans="1:10" ht="15.75">
      <c r="A886" s="25"/>
      <c r="J886" s="68"/>
    </row>
    <row r="887" spans="1:10" ht="15.75">
      <c r="A887" s="25"/>
      <c r="J887" s="68"/>
    </row>
    <row r="888" spans="1:10" ht="15.75">
      <c r="A888" s="25"/>
      <c r="J888" s="68"/>
    </row>
    <row r="889" spans="1:10" ht="15.75">
      <c r="A889" s="25"/>
      <c r="J889" s="68"/>
    </row>
    <row r="890" spans="1:10" ht="15.75">
      <c r="A890" s="25"/>
      <c r="J890" s="68"/>
    </row>
    <row r="891" spans="1:10" ht="15.75">
      <c r="A891" s="25"/>
      <c r="J891" s="68"/>
    </row>
    <row r="892" spans="1:10" ht="15.75">
      <c r="A892" s="25"/>
      <c r="J892" s="68"/>
    </row>
    <row r="893" spans="1:10" ht="15.75">
      <c r="A893" s="25"/>
      <c r="J893" s="68"/>
    </row>
    <row r="894" spans="1:10" ht="15.75">
      <c r="A894" s="25"/>
      <c r="J894" s="68"/>
    </row>
    <row r="895" spans="1:10" ht="15.75">
      <c r="A895" s="25"/>
      <c r="J895" s="68"/>
    </row>
    <row r="896" spans="1:10" ht="15.75">
      <c r="A896" s="25"/>
      <c r="J896" s="68"/>
    </row>
    <row r="897" spans="1:10" ht="15.75">
      <c r="A897" s="25"/>
      <c r="J897" s="68"/>
    </row>
    <row r="898" spans="1:10" ht="15.75">
      <c r="A898" s="25"/>
      <c r="J898" s="68"/>
    </row>
    <row r="899" spans="1:10" ht="15.75">
      <c r="A899" s="25"/>
      <c r="J899" s="68"/>
    </row>
    <row r="900" spans="1:10" ht="15.75">
      <c r="A900" s="25"/>
      <c r="J900" s="68"/>
    </row>
    <row r="901" spans="1:10" ht="15.75">
      <c r="A901" s="25"/>
      <c r="J901" s="68"/>
    </row>
    <row r="902" spans="1:10" ht="15.75">
      <c r="A902" s="25"/>
      <c r="J902" s="68"/>
    </row>
    <row r="903" spans="1:10" ht="15.75">
      <c r="A903" s="25"/>
      <c r="J903" s="68"/>
    </row>
    <row r="904" spans="1:10" ht="15.75">
      <c r="A904" s="25"/>
      <c r="J904" s="68"/>
    </row>
    <row r="905" spans="1:10" ht="15.75">
      <c r="A905" s="25"/>
      <c r="J905" s="68"/>
    </row>
    <row r="906" spans="1:10" ht="15.75">
      <c r="A906" s="25"/>
      <c r="J906" s="68"/>
    </row>
    <row r="907" spans="1:10" ht="15.75">
      <c r="A907" s="25"/>
      <c r="J907" s="68"/>
    </row>
    <row r="908" spans="1:10" ht="15.75">
      <c r="A908" s="25"/>
      <c r="J908" s="68"/>
    </row>
    <row r="909" spans="1:10" ht="15.75">
      <c r="A909" s="25"/>
      <c r="J909" s="68"/>
    </row>
    <row r="910" spans="1:10" ht="15.75">
      <c r="A910" s="25"/>
      <c r="J910" s="68"/>
    </row>
    <row r="911" spans="1:10" ht="15.75">
      <c r="A911" s="25"/>
      <c r="J911" s="68"/>
    </row>
    <row r="912" spans="1:10" ht="15.75">
      <c r="A912" s="25"/>
      <c r="J912" s="68"/>
    </row>
    <row r="913" spans="1:10" ht="15.75">
      <c r="A913" s="25"/>
      <c r="J913" s="68"/>
    </row>
    <row r="914" spans="1:10" ht="15.75">
      <c r="A914" s="25"/>
      <c r="J914" s="68"/>
    </row>
    <row r="915" spans="1:10" ht="15.75">
      <c r="A915" s="25"/>
      <c r="J915" s="68"/>
    </row>
    <row r="916" spans="1:10" ht="15.75">
      <c r="A916" s="25"/>
      <c r="J916" s="68"/>
    </row>
    <row r="917" spans="1:10" ht="15.75">
      <c r="A917" s="25"/>
      <c r="J917" s="68"/>
    </row>
    <row r="918" spans="1:10" ht="15.75">
      <c r="A918" s="25"/>
      <c r="J918" s="68"/>
    </row>
    <row r="919" spans="1:10" ht="15.75">
      <c r="A919" s="25"/>
      <c r="J919" s="68"/>
    </row>
    <row r="920" spans="1:10" ht="15.75">
      <c r="A920" s="25"/>
      <c r="J920" s="68"/>
    </row>
    <row r="921" spans="1:10" ht="15.75">
      <c r="A921" s="25"/>
      <c r="J921" s="68"/>
    </row>
    <row r="922" spans="1:10" ht="15.75">
      <c r="A922" s="25"/>
      <c r="J922" s="68"/>
    </row>
    <row r="923" spans="1:10" ht="15.75">
      <c r="A923" s="25"/>
      <c r="J923" s="68"/>
    </row>
    <row r="924" spans="1:10" ht="15.75">
      <c r="A924" s="25"/>
      <c r="J924" s="68"/>
    </row>
    <row r="925" spans="1:10" ht="15.75">
      <c r="A925" s="25"/>
      <c r="J925" s="68"/>
    </row>
    <row r="926" spans="1:10" ht="15.75">
      <c r="A926" s="25"/>
      <c r="J926" s="68"/>
    </row>
    <row r="927" spans="1:10" ht="15.75">
      <c r="A927" s="25"/>
      <c r="J927" s="68"/>
    </row>
    <row r="928" spans="1:10" ht="15.75">
      <c r="A928" s="25"/>
      <c r="J928" s="68"/>
    </row>
    <row r="929" spans="1:10" ht="15.75">
      <c r="A929" s="25"/>
      <c r="J929" s="68"/>
    </row>
    <row r="930" spans="1:10" ht="15.75">
      <c r="A930" s="25"/>
      <c r="J930" s="68"/>
    </row>
    <row r="931" spans="1:10" ht="15.75">
      <c r="A931" s="25"/>
      <c r="J931" s="68"/>
    </row>
    <row r="932" spans="1:10" ht="15.75">
      <c r="A932" s="25"/>
      <c r="J932" s="68"/>
    </row>
    <row r="933" spans="1:10" ht="15.75">
      <c r="A933" s="25"/>
      <c r="J933" s="68"/>
    </row>
    <row r="934" spans="1:10" ht="15.75">
      <c r="A934" s="25"/>
      <c r="J934" s="68"/>
    </row>
    <row r="935" spans="1:10" ht="15.75">
      <c r="A935" s="25"/>
      <c r="J935" s="68"/>
    </row>
    <row r="936" spans="1:10" ht="15.75">
      <c r="A936" s="25"/>
      <c r="J936" s="68"/>
    </row>
    <row r="937" spans="1:10" ht="15.75">
      <c r="A937" s="25"/>
      <c r="J937" s="68"/>
    </row>
    <row r="938" spans="1:10" ht="15.75">
      <c r="A938" s="25"/>
      <c r="J938" s="68"/>
    </row>
    <row r="939" spans="1:10" ht="15.75">
      <c r="A939" s="25"/>
      <c r="J939" s="68"/>
    </row>
    <row r="940" spans="1:10" ht="15.75">
      <c r="A940" s="25"/>
      <c r="J940" s="68"/>
    </row>
    <row r="941" spans="1:10" ht="15.75">
      <c r="A941" s="25"/>
      <c r="J941" s="68"/>
    </row>
    <row r="942" spans="1:10" ht="15.75">
      <c r="A942" s="25"/>
      <c r="J942" s="68"/>
    </row>
    <row r="943" spans="1:10" ht="15.75">
      <c r="A943" s="25"/>
      <c r="J943" s="68"/>
    </row>
    <row r="944" spans="1:10" ht="15.75">
      <c r="A944" s="25"/>
      <c r="J944" s="68"/>
    </row>
    <row r="945" spans="1:10" ht="15.75">
      <c r="A945" s="25"/>
      <c r="J945" s="68"/>
    </row>
    <row r="946" spans="1:10" ht="15.75">
      <c r="A946" s="25"/>
      <c r="J946" s="68"/>
    </row>
    <row r="947" spans="1:10" ht="15.75">
      <c r="A947" s="25"/>
      <c r="J947" s="68"/>
    </row>
    <row r="948" spans="1:10" ht="15.75">
      <c r="A948" s="25"/>
      <c r="J948" s="68"/>
    </row>
    <row r="949" spans="1:10" ht="15.75">
      <c r="A949" s="25"/>
      <c r="J949" s="68"/>
    </row>
    <row r="950" spans="1:10" ht="15.75">
      <c r="A950" s="25"/>
      <c r="J950" s="68"/>
    </row>
    <row r="951" spans="1:10" ht="15.75">
      <c r="A951" s="25"/>
      <c r="J951" s="68"/>
    </row>
    <row r="952" spans="1:10" ht="15.75">
      <c r="A952" s="25"/>
      <c r="J952" s="68"/>
    </row>
    <row r="953" spans="1:10" ht="15.75">
      <c r="A953" s="25"/>
      <c r="J953" s="68"/>
    </row>
    <row r="954" spans="1:10" ht="15.75">
      <c r="A954" s="25"/>
      <c r="J954" s="68"/>
    </row>
    <row r="955" spans="1:10" ht="15.75">
      <c r="A955" s="25"/>
      <c r="J955" s="68"/>
    </row>
    <row r="956" spans="1:10" ht="15.75">
      <c r="A956" s="25"/>
      <c r="J956" s="68"/>
    </row>
    <row r="957" spans="1:10" ht="15.75">
      <c r="A957" s="25"/>
      <c r="J957" s="68"/>
    </row>
    <row r="958" spans="1:10" ht="15.75">
      <c r="A958" s="25"/>
      <c r="J958" s="68"/>
    </row>
    <row r="959" spans="1:10" ht="15.75">
      <c r="A959" s="25"/>
      <c r="J959" s="68"/>
    </row>
    <row r="960" spans="1:10" ht="15.75">
      <c r="A960" s="25"/>
      <c r="J960" s="68"/>
    </row>
    <row r="961" spans="1:10" ht="15.75">
      <c r="A961" s="25"/>
      <c r="J961" s="68"/>
    </row>
    <row r="962" spans="1:10" ht="15.75">
      <c r="A962" s="25"/>
      <c r="J962" s="68"/>
    </row>
    <row r="963" spans="1:10" ht="15.75">
      <c r="A963" s="25"/>
      <c r="J963" s="68"/>
    </row>
    <row r="964" spans="1:10" ht="15.75">
      <c r="A964" s="25"/>
      <c r="J964" s="68"/>
    </row>
    <row r="965" spans="1:10" ht="15.75">
      <c r="A965" s="25"/>
      <c r="J965" s="68"/>
    </row>
    <row r="966" spans="1:10" ht="15.75">
      <c r="A966" s="25"/>
      <c r="J966" s="68"/>
    </row>
    <row r="967" spans="1:10" ht="15.75">
      <c r="A967" s="25"/>
      <c r="J967" s="68"/>
    </row>
    <row r="968" spans="1:10" ht="15.75">
      <c r="A968" s="25"/>
      <c r="J968" s="68"/>
    </row>
    <row r="969" spans="1:10" ht="15.75">
      <c r="A969" s="25"/>
      <c r="J969" s="68"/>
    </row>
    <row r="970" spans="1:10" ht="15.75">
      <c r="A970" s="25"/>
      <c r="J970" s="68"/>
    </row>
    <row r="971" spans="1:10" ht="15.75">
      <c r="A971" s="25"/>
      <c r="J971" s="68"/>
    </row>
    <row r="972" spans="1:10" ht="15.75">
      <c r="A972" s="25"/>
      <c r="J972" s="68"/>
    </row>
    <row r="973" spans="1:10" ht="15.75">
      <c r="A973" s="25"/>
      <c r="J973" s="68"/>
    </row>
    <row r="974" spans="1:10" ht="15.75">
      <c r="A974" s="25"/>
      <c r="J974" s="68"/>
    </row>
    <row r="975" spans="1:10" ht="15.75">
      <c r="A975" s="25"/>
      <c r="J975" s="68"/>
    </row>
    <row r="976" spans="1:10" ht="15.75">
      <c r="A976" s="25"/>
      <c r="J976" s="68"/>
    </row>
    <row r="977" spans="1:10" ht="15.75">
      <c r="A977" s="25"/>
      <c r="J977" s="68"/>
    </row>
    <row r="978" spans="1:10" ht="15.75">
      <c r="A978" s="25"/>
      <c r="J978" s="68"/>
    </row>
    <row r="979" spans="1:10" ht="15.75">
      <c r="A979" s="25"/>
      <c r="J979" s="68"/>
    </row>
    <row r="980" spans="1:10" ht="15.75">
      <c r="A980" s="25"/>
      <c r="J980" s="68"/>
    </row>
    <row r="981" spans="1:10" ht="15.75">
      <c r="A981" s="25"/>
      <c r="J981" s="68"/>
    </row>
    <row r="982" spans="1:10" ht="15.75">
      <c r="A982" s="25"/>
      <c r="J982" s="68"/>
    </row>
    <row r="983" spans="1:10" ht="15.75">
      <c r="A983" s="25"/>
      <c r="J983" s="68"/>
    </row>
    <row r="984" spans="1:10" ht="15.75">
      <c r="A984" s="25"/>
      <c r="J984" s="68"/>
    </row>
    <row r="985" spans="1:10" ht="15.75">
      <c r="A985" s="25"/>
      <c r="J985" s="68"/>
    </row>
    <row r="986" spans="1:10" ht="15.75">
      <c r="A986" s="25"/>
      <c r="J986" s="68"/>
    </row>
    <row r="987" spans="1:10" ht="15.75">
      <c r="A987" s="25"/>
      <c r="J987" s="68"/>
    </row>
    <row r="988" spans="1:10" ht="15.75">
      <c r="A988" s="25"/>
      <c r="J988" s="68"/>
    </row>
    <row r="989" spans="1:10" ht="15.75">
      <c r="A989" s="25"/>
      <c r="J989" s="68"/>
    </row>
    <row r="990" spans="1:10" ht="15.75">
      <c r="A990" s="25"/>
      <c r="J990" s="68"/>
    </row>
    <row r="991" spans="1:10" ht="15.75">
      <c r="A991" s="25"/>
      <c r="J991" s="68"/>
    </row>
    <row r="992" spans="1:10" ht="15.75">
      <c r="A992" s="25"/>
      <c r="J992" s="68"/>
    </row>
    <row r="993" spans="1:10" ht="15.75">
      <c r="A993" s="25"/>
      <c r="J993" s="68"/>
    </row>
    <row r="994" spans="1:10" ht="15.75">
      <c r="A994" s="25"/>
      <c r="J994" s="68"/>
    </row>
    <row r="995" spans="1:10" ht="15.75">
      <c r="A995" s="25"/>
      <c r="J995" s="68"/>
    </row>
    <row r="996" spans="1:10" ht="15.75">
      <c r="A996" s="25"/>
      <c r="J996" s="68"/>
    </row>
    <row r="997" spans="1:10" ht="15.75">
      <c r="A997" s="25"/>
      <c r="J997" s="68"/>
    </row>
    <row r="998" spans="1:10" ht="15.75">
      <c r="A998" s="25"/>
      <c r="J998" s="68"/>
    </row>
    <row r="999" spans="1:10" ht="15.75">
      <c r="A999" s="25"/>
      <c r="J999" s="68"/>
    </row>
    <row r="1000" spans="1:10" ht="15.75">
      <c r="A1000" s="25"/>
      <c r="J1000" s="68"/>
    </row>
    <row r="1001" spans="1:10" ht="15.75">
      <c r="A1001" s="25"/>
      <c r="J1001" s="68"/>
    </row>
    <row r="1002" spans="1:10" ht="15.75">
      <c r="A1002" s="25"/>
      <c r="J1002" s="68"/>
    </row>
    <row r="1003" spans="1:10" ht="15.75">
      <c r="A1003" s="25"/>
      <c r="J1003" s="68"/>
    </row>
    <row r="1004" spans="1:10" ht="15.75">
      <c r="A1004" s="25"/>
      <c r="J1004" s="68"/>
    </row>
    <row r="1005" spans="1:10" ht="15.75">
      <c r="A1005" s="25"/>
      <c r="J1005" s="68"/>
    </row>
    <row r="1006" spans="1:10" ht="15.75">
      <c r="A1006" s="25"/>
      <c r="J1006" s="68"/>
    </row>
    <row r="1007" spans="1:10" ht="15.75">
      <c r="A1007" s="25"/>
      <c r="J1007" s="68"/>
    </row>
    <row r="1008" spans="1:10" ht="15.75">
      <c r="A1008" s="25"/>
      <c r="J1008" s="68"/>
    </row>
    <row r="1009" spans="1:10" ht="15.75">
      <c r="A1009" s="25"/>
      <c r="J1009" s="68"/>
    </row>
    <row r="1010" spans="1:10" ht="15.75">
      <c r="A1010" s="25"/>
      <c r="J1010" s="68"/>
    </row>
    <row r="1011" spans="1:10" ht="15.75">
      <c r="A1011" s="25"/>
      <c r="J1011" s="68"/>
    </row>
    <row r="1012" spans="1:10" ht="15.75">
      <c r="A1012" s="25"/>
      <c r="J1012" s="68"/>
    </row>
    <row r="1013" spans="1:10" ht="15.75">
      <c r="A1013" s="25"/>
      <c r="J1013" s="68"/>
    </row>
    <row r="1014" spans="1:10" ht="15.75">
      <c r="A1014" s="25"/>
      <c r="J1014" s="68"/>
    </row>
    <row r="1015" spans="1:10" ht="15.75">
      <c r="A1015" s="25"/>
      <c r="J1015" s="68"/>
    </row>
    <row r="1016" spans="1:10" ht="15.75">
      <c r="A1016" s="25"/>
      <c r="J1016" s="68"/>
    </row>
    <row r="1017" spans="1:10" ht="15.75">
      <c r="A1017" s="25"/>
      <c r="J1017" s="68"/>
    </row>
    <row r="1018" spans="1:10" ht="15.75">
      <c r="A1018" s="25"/>
      <c r="J1018" s="68"/>
    </row>
    <row r="1019" spans="1:10" ht="15.75">
      <c r="A1019" s="25"/>
      <c r="J1019" s="68"/>
    </row>
    <row r="1020" spans="1:10" ht="15.75">
      <c r="A1020" s="25"/>
      <c r="J1020" s="68"/>
    </row>
    <row r="1021" spans="1:10" ht="15.75">
      <c r="A1021" s="25"/>
      <c r="J1021" s="68"/>
    </row>
    <row r="1022" spans="1:10" ht="15.75">
      <c r="A1022" s="25"/>
      <c r="J1022" s="68"/>
    </row>
    <row r="1023" spans="1:10" ht="15.75">
      <c r="A1023" s="25"/>
      <c r="J1023" s="68"/>
    </row>
    <row r="1024" spans="1:10" ht="15.75">
      <c r="A1024" s="25"/>
      <c r="J1024" s="68"/>
    </row>
    <row r="1025" spans="1:10" ht="15.75">
      <c r="A1025" s="25"/>
      <c r="J1025" s="68"/>
    </row>
    <row r="1026" spans="1:10" ht="15.75">
      <c r="A1026" s="25"/>
      <c r="J1026" s="68"/>
    </row>
    <row r="1027" spans="1:10" ht="15.75">
      <c r="A1027" s="25"/>
      <c r="J1027" s="68"/>
    </row>
    <row r="1028" spans="1:10" ht="15.75">
      <c r="A1028" s="25"/>
      <c r="J1028" s="68"/>
    </row>
    <row r="1029" spans="1:10" ht="15.75">
      <c r="A1029" s="25"/>
      <c r="J1029" s="68"/>
    </row>
    <row r="1030" spans="1:10" ht="15.75">
      <c r="A1030" s="25"/>
      <c r="J1030" s="68"/>
    </row>
    <row r="1031" spans="1:10" ht="15.75">
      <c r="A1031" s="25"/>
      <c r="J1031" s="68"/>
    </row>
    <row r="1032" spans="1:10" ht="15.75">
      <c r="A1032" s="25"/>
      <c r="J1032" s="68"/>
    </row>
    <row r="1033" spans="1:10" ht="15.75">
      <c r="A1033" s="25"/>
      <c r="J1033" s="68"/>
    </row>
    <row r="1034" spans="1:10" ht="15.75">
      <c r="A1034" s="25"/>
      <c r="J1034" s="68"/>
    </row>
    <row r="1035" spans="1:10" ht="15.75">
      <c r="A1035" s="25"/>
      <c r="J1035" s="68"/>
    </row>
    <row r="1036" spans="1:10" ht="15.75">
      <c r="A1036" s="25"/>
      <c r="J1036" s="68"/>
    </row>
    <row r="1037" spans="1:10" ht="15.75">
      <c r="A1037" s="25"/>
      <c r="J1037" s="68"/>
    </row>
    <row r="1038" spans="1:10" ht="15.75">
      <c r="A1038" s="25"/>
      <c r="J1038" s="68"/>
    </row>
    <row r="1039" spans="1:10" ht="15.75">
      <c r="A1039" s="25"/>
      <c r="J1039" s="68"/>
    </row>
    <row r="1040" spans="1:10" ht="15.75">
      <c r="A1040" s="25"/>
      <c r="J1040" s="68"/>
    </row>
    <row r="1041" spans="1:10" ht="15.75">
      <c r="A1041" s="25"/>
      <c r="J1041" s="68"/>
    </row>
    <row r="1042" spans="1:10" ht="15.75">
      <c r="A1042" s="25"/>
      <c r="J1042" s="68"/>
    </row>
    <row r="1043" spans="1:10" ht="15.75">
      <c r="A1043" s="25"/>
      <c r="J1043" s="68"/>
    </row>
    <row r="1044" spans="1:10" ht="15.75">
      <c r="A1044" s="25"/>
      <c r="J1044" s="68"/>
    </row>
    <row r="1045" spans="1:10" ht="15.75">
      <c r="A1045" s="25"/>
      <c r="J1045" s="68"/>
    </row>
    <row r="1046" spans="1:10" ht="15.75">
      <c r="A1046" s="25"/>
      <c r="J1046" s="68"/>
    </row>
    <row r="1047" spans="1:10" ht="15.75">
      <c r="A1047" s="25"/>
      <c r="J1047" s="68"/>
    </row>
    <row r="1048" spans="1:10" ht="15.75">
      <c r="A1048" s="25"/>
      <c r="J1048" s="68"/>
    </row>
    <row r="1049" spans="1:10" ht="15.75">
      <c r="A1049" s="25"/>
      <c r="J1049" s="68"/>
    </row>
    <row r="1050" spans="1:10" ht="15.75">
      <c r="A1050" s="25"/>
      <c r="J1050" s="68"/>
    </row>
    <row r="1051" spans="1:10" ht="15.75">
      <c r="A1051" s="25"/>
      <c r="J1051" s="68"/>
    </row>
    <row r="1052" spans="1:10" ht="15.75">
      <c r="A1052" s="25"/>
      <c r="J1052" s="68"/>
    </row>
    <row r="1053" spans="1:10" ht="15.75">
      <c r="A1053" s="25"/>
      <c r="J1053" s="68"/>
    </row>
    <row r="1054" spans="1:10" ht="15.75">
      <c r="A1054" s="25"/>
      <c r="J1054" s="68"/>
    </row>
    <row r="1055" spans="1:10" ht="15.75">
      <c r="A1055" s="25"/>
      <c r="J1055" s="68"/>
    </row>
    <row r="1056" spans="1:10" ht="15.75">
      <c r="A1056" s="25"/>
      <c r="J1056" s="68"/>
    </row>
    <row r="1057" spans="1:10" ht="15.75">
      <c r="A1057" s="25"/>
      <c r="J1057" s="68"/>
    </row>
    <row r="1058" spans="1:10" ht="15.75">
      <c r="A1058" s="25"/>
      <c r="J1058" s="68"/>
    </row>
    <row r="1059" spans="1:10" ht="15.75">
      <c r="A1059" s="25"/>
      <c r="J1059" s="68"/>
    </row>
    <row r="1060" spans="1:10" ht="15.75">
      <c r="A1060" s="25"/>
      <c r="J1060" s="68"/>
    </row>
    <row r="1061" spans="1:10" ht="15.75">
      <c r="A1061" s="25"/>
      <c r="J1061" s="68"/>
    </row>
    <row r="1062" spans="1:10" ht="15.75">
      <c r="A1062" s="25"/>
      <c r="J1062" s="68"/>
    </row>
    <row r="1063" spans="1:10" ht="15.75">
      <c r="A1063" s="25"/>
      <c r="J1063" s="68"/>
    </row>
    <row r="1064" spans="1:10" ht="15.75">
      <c r="A1064" s="25"/>
      <c r="J1064" s="68"/>
    </row>
    <row r="1065" spans="1:10" ht="15.75">
      <c r="A1065" s="25"/>
      <c r="J1065" s="68"/>
    </row>
    <row r="1066" spans="1:10" ht="15.75">
      <c r="A1066" s="25"/>
      <c r="J1066" s="68"/>
    </row>
    <row r="1067" spans="1:10" ht="15.75">
      <c r="A1067" s="25"/>
      <c r="J1067" s="68"/>
    </row>
    <row r="1068" spans="1:10" ht="15.75">
      <c r="A1068" s="25"/>
      <c r="J1068" s="68"/>
    </row>
    <row r="1069" spans="1:10" ht="15.75">
      <c r="A1069" s="25"/>
      <c r="J1069" s="68"/>
    </row>
    <row r="1070" spans="1:10" ht="15.75">
      <c r="A1070" s="25"/>
      <c r="J1070" s="68"/>
    </row>
    <row r="1071" spans="1:10" ht="15.75">
      <c r="A1071" s="25"/>
      <c r="J1071" s="68"/>
    </row>
    <row r="1072" spans="1:10" ht="15.75">
      <c r="A1072" s="25"/>
      <c r="J1072" s="68"/>
    </row>
    <row r="1073" spans="1:10" ht="15.75">
      <c r="A1073" s="25"/>
      <c r="J1073" s="68"/>
    </row>
    <row r="1074" spans="1:10" ht="15.75">
      <c r="A1074" s="25"/>
      <c r="J1074" s="68"/>
    </row>
    <row r="1075" spans="1:10" ht="15.75">
      <c r="A1075" s="25"/>
      <c r="J1075" s="68"/>
    </row>
    <row r="1076" spans="1:10" ht="15.75">
      <c r="A1076" s="25"/>
      <c r="J1076" s="68"/>
    </row>
    <row r="1077" spans="1:10" ht="15.75">
      <c r="A1077" s="25"/>
      <c r="J1077" s="68"/>
    </row>
    <row r="1078" spans="1:10" ht="15.75">
      <c r="A1078" s="25"/>
      <c r="J1078" s="68"/>
    </row>
    <row r="1079" spans="1:10" ht="15.75">
      <c r="A1079" s="25"/>
      <c r="J1079" s="68"/>
    </row>
    <row r="1080" spans="1:10" ht="15.75">
      <c r="A1080" s="25"/>
      <c r="J1080" s="68"/>
    </row>
    <row r="1081" spans="1:10" ht="15.75">
      <c r="A1081" s="25"/>
      <c r="J1081" s="68"/>
    </row>
    <row r="1082" spans="1:10" ht="15.75">
      <c r="A1082" s="25"/>
      <c r="J1082" s="68"/>
    </row>
    <row r="1083" spans="1:10" ht="15.75">
      <c r="A1083" s="25"/>
      <c r="J1083" s="68"/>
    </row>
    <row r="1084" spans="1:10" ht="15.75">
      <c r="A1084" s="25"/>
      <c r="J1084" s="68"/>
    </row>
    <row r="1085" spans="1:10" ht="15.75">
      <c r="A1085" s="25"/>
      <c r="J1085" s="68"/>
    </row>
    <row r="1086" spans="1:10" ht="15.75">
      <c r="A1086" s="25"/>
      <c r="J1086" s="68"/>
    </row>
    <row r="1087" spans="1:10" ht="15.75">
      <c r="A1087" s="25"/>
      <c r="J1087" s="68"/>
    </row>
    <row r="1088" spans="1:10" ht="15.75">
      <c r="A1088" s="25"/>
      <c r="J1088" s="68"/>
    </row>
    <row r="1089" spans="1:10" ht="15.75">
      <c r="A1089" s="25"/>
      <c r="J1089" s="68"/>
    </row>
  </sheetData>
  <mergeCells count="11">
    <mergeCell ref="A6:A7"/>
    <mergeCell ref="D6:D7"/>
    <mergeCell ref="T6:AA6"/>
    <mergeCell ref="AB6:AI6"/>
    <mergeCell ref="C6:C7"/>
    <mergeCell ref="B6:B7"/>
    <mergeCell ref="F6:F7"/>
    <mergeCell ref="J6:J7"/>
    <mergeCell ref="L6:S6"/>
    <mergeCell ref="K6:K7"/>
    <mergeCell ref="E6:E7"/>
  </mergeCells>
  <printOptions horizontalCentered="1"/>
  <pageMargins left="0.7" right="0.7" top="0.75" bottom="0.75" header="0" footer="0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62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11.25" defaultRowHeight="15" customHeight="1"/>
  <cols>
    <col min="1" max="1" width="4.125" customWidth="1"/>
    <col min="2" max="2" width="26.25" customWidth="1"/>
    <col min="3" max="3" width="40.25" customWidth="1"/>
    <col min="4" max="4" width="7.625" customWidth="1"/>
    <col min="5" max="5" width="12.375" customWidth="1"/>
    <col min="6" max="6" width="7.125" customWidth="1"/>
    <col min="7" max="7" width="7.375" customWidth="1"/>
    <col min="8" max="8" width="7" customWidth="1"/>
    <col min="9" max="9" width="6.5" customWidth="1"/>
    <col min="10" max="10" width="10" customWidth="1"/>
    <col min="11" max="11" width="16.25" customWidth="1"/>
    <col min="12" max="12" width="6" customWidth="1"/>
    <col min="13" max="14" width="7.125" customWidth="1"/>
    <col min="15" max="15" width="6.75" customWidth="1"/>
    <col min="16" max="16" width="5" customWidth="1"/>
    <col min="17" max="17" width="5.125" customWidth="1"/>
    <col min="18" max="18" width="6.5" customWidth="1"/>
    <col min="19" max="19" width="5" customWidth="1"/>
    <col min="20" max="20" width="6" customWidth="1"/>
    <col min="21" max="22" width="7.125" customWidth="1"/>
    <col min="23" max="23" width="6.75" customWidth="1"/>
    <col min="24" max="24" width="5" customWidth="1"/>
    <col min="25" max="25" width="5.125" customWidth="1"/>
    <col min="26" max="26" width="6.5" customWidth="1"/>
    <col min="27" max="27" width="6.25" customWidth="1"/>
    <col min="28" max="28" width="7.25" customWidth="1"/>
    <col min="29" max="30" width="8.875" customWidth="1"/>
    <col min="31" max="31" width="8.5" customWidth="1"/>
    <col min="32" max="32" width="5.75" customWidth="1"/>
    <col min="33" max="33" width="6.125" customWidth="1"/>
    <col min="34" max="34" width="7.875" customWidth="1"/>
    <col min="35" max="35" width="6" customWidth="1"/>
    <col min="36" max="45" width="11.25" customWidth="1"/>
  </cols>
  <sheetData>
    <row r="1" spans="1:35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35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5" ht="15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35" ht="15.75" customHeight="1">
      <c r="A4" s="1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35" ht="15.75" customHeight="1">
      <c r="A5" s="4"/>
      <c r="B5" s="5"/>
      <c r="C5" s="6"/>
      <c r="D5" s="6"/>
      <c r="E5" s="6"/>
      <c r="F5" s="6"/>
      <c r="G5" s="6"/>
      <c r="H5" s="6"/>
      <c r="I5" s="6"/>
      <c r="J5" s="6"/>
      <c r="K5" s="5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5.75" customHeight="1">
      <c r="A6" s="229" t="s">
        <v>4</v>
      </c>
      <c r="B6" s="227" t="s">
        <v>5</v>
      </c>
      <c r="C6" s="233" t="s">
        <v>6</v>
      </c>
      <c r="D6" s="233" t="s">
        <v>7</v>
      </c>
      <c r="E6" s="233" t="s">
        <v>8</v>
      </c>
      <c r="F6" s="233" t="s">
        <v>9</v>
      </c>
      <c r="G6" s="7" t="s">
        <v>10</v>
      </c>
      <c r="H6" s="8"/>
      <c r="I6" s="8"/>
      <c r="J6" s="233" t="s">
        <v>11</v>
      </c>
      <c r="K6" s="227" t="s">
        <v>12</v>
      </c>
      <c r="L6" s="230" t="s">
        <v>13</v>
      </c>
      <c r="M6" s="231"/>
      <c r="N6" s="231"/>
      <c r="O6" s="231"/>
      <c r="P6" s="231"/>
      <c r="Q6" s="231"/>
      <c r="R6" s="231"/>
      <c r="S6" s="232"/>
      <c r="T6" s="230" t="s">
        <v>14</v>
      </c>
      <c r="U6" s="231"/>
      <c r="V6" s="231"/>
      <c r="W6" s="231"/>
      <c r="X6" s="231"/>
      <c r="Y6" s="231"/>
      <c r="Z6" s="231"/>
      <c r="AA6" s="232"/>
      <c r="AB6" s="230" t="s">
        <v>15</v>
      </c>
      <c r="AC6" s="231"/>
      <c r="AD6" s="231"/>
      <c r="AE6" s="231"/>
      <c r="AF6" s="231"/>
      <c r="AG6" s="231"/>
      <c r="AH6" s="231"/>
      <c r="AI6" s="232"/>
    </row>
    <row r="7" spans="1:35" ht="30.75" customHeight="1">
      <c r="A7" s="228"/>
      <c r="B7" s="228"/>
      <c r="C7" s="228"/>
      <c r="D7" s="228"/>
      <c r="E7" s="228"/>
      <c r="F7" s="228"/>
      <c r="G7" s="9" t="s">
        <v>16</v>
      </c>
      <c r="H7" s="9" t="s">
        <v>17</v>
      </c>
      <c r="I7" s="9" t="s">
        <v>18</v>
      </c>
      <c r="J7" s="228"/>
      <c r="K7" s="228"/>
      <c r="L7" s="10" t="s">
        <v>19</v>
      </c>
      <c r="M7" s="10" t="s">
        <v>20</v>
      </c>
      <c r="N7" s="10" t="s">
        <v>21</v>
      </c>
      <c r="O7" s="10" t="s">
        <v>22</v>
      </c>
      <c r="P7" s="10" t="s">
        <v>23</v>
      </c>
      <c r="Q7" s="10" t="s">
        <v>24</v>
      </c>
      <c r="R7" s="10" t="s">
        <v>25</v>
      </c>
      <c r="S7" s="10" t="s">
        <v>26</v>
      </c>
      <c r="T7" s="10" t="s">
        <v>19</v>
      </c>
      <c r="U7" s="10" t="s">
        <v>20</v>
      </c>
      <c r="V7" s="10" t="s">
        <v>21</v>
      </c>
      <c r="W7" s="10" t="s">
        <v>22</v>
      </c>
      <c r="X7" s="10" t="s">
        <v>23</v>
      </c>
      <c r="Y7" s="10" t="s">
        <v>24</v>
      </c>
      <c r="Z7" s="10" t="s">
        <v>25</v>
      </c>
      <c r="AA7" s="10" t="s">
        <v>26</v>
      </c>
      <c r="AB7" s="10" t="s">
        <v>19</v>
      </c>
      <c r="AC7" s="10" t="s">
        <v>20</v>
      </c>
      <c r="AD7" s="10" t="s">
        <v>21</v>
      </c>
      <c r="AE7" s="10" t="s">
        <v>22</v>
      </c>
      <c r="AF7" s="10" t="s">
        <v>23</v>
      </c>
      <c r="AG7" s="10" t="s">
        <v>24</v>
      </c>
      <c r="AH7" s="10" t="s">
        <v>25</v>
      </c>
      <c r="AI7" s="10" t="s">
        <v>26</v>
      </c>
    </row>
    <row r="8" spans="1:35" ht="15.75" customHeight="1">
      <c r="A8" s="11">
        <v>1</v>
      </c>
      <c r="B8" s="12" t="s">
        <v>27</v>
      </c>
      <c r="C8" s="13"/>
      <c r="D8" s="14"/>
      <c r="E8" s="15">
        <f t="shared" ref="E8:I8" si="0">E9+E10</f>
        <v>3818</v>
      </c>
      <c r="F8" s="15">
        <f t="shared" si="0"/>
        <v>20</v>
      </c>
      <c r="G8" s="15">
        <f t="shared" si="0"/>
        <v>6</v>
      </c>
      <c r="H8" s="15">
        <f t="shared" si="0"/>
        <v>14</v>
      </c>
      <c r="I8" s="14">
        <f t="shared" si="0"/>
        <v>0</v>
      </c>
      <c r="J8" s="16"/>
      <c r="K8" s="14"/>
      <c r="L8" s="14">
        <f t="shared" ref="L8:M8" si="1">L9+L10</f>
        <v>1</v>
      </c>
      <c r="M8" s="14">
        <f t="shared" si="1"/>
        <v>11</v>
      </c>
      <c r="N8" s="14"/>
      <c r="O8" s="14"/>
      <c r="P8" s="14"/>
      <c r="Q8" s="14"/>
      <c r="R8" s="14"/>
      <c r="S8" s="14"/>
      <c r="T8" s="14">
        <f t="shared" ref="T8:U8" si="2">T9+T10</f>
        <v>24</v>
      </c>
      <c r="U8" s="14">
        <f t="shared" si="2"/>
        <v>411</v>
      </c>
      <c r="V8" s="14"/>
      <c r="W8" s="14"/>
      <c r="X8" s="14"/>
      <c r="Y8" s="14"/>
      <c r="Z8" s="14"/>
      <c r="AA8" s="14"/>
      <c r="AB8" s="17">
        <v>2</v>
      </c>
      <c r="AC8" s="17">
        <v>20</v>
      </c>
      <c r="AD8" s="14"/>
      <c r="AE8" s="14"/>
      <c r="AF8" s="14"/>
      <c r="AG8" s="14"/>
      <c r="AH8" s="14"/>
      <c r="AI8" s="14"/>
    </row>
    <row r="9" spans="1:35" ht="15.75" customHeight="1">
      <c r="A9" s="11"/>
      <c r="B9" s="17" t="s">
        <v>28</v>
      </c>
      <c r="C9" s="18" t="s">
        <v>29</v>
      </c>
      <c r="D9" s="14"/>
      <c r="E9" s="17">
        <v>1347</v>
      </c>
      <c r="F9" s="17">
        <v>13</v>
      </c>
      <c r="G9" s="17">
        <v>6</v>
      </c>
      <c r="H9" s="17">
        <v>7</v>
      </c>
      <c r="I9" s="14"/>
      <c r="J9" s="19" t="s">
        <v>30</v>
      </c>
      <c r="K9" s="17">
        <v>1</v>
      </c>
      <c r="L9" s="17">
        <v>1</v>
      </c>
      <c r="M9" s="17">
        <v>4</v>
      </c>
      <c r="N9" s="14"/>
      <c r="O9" s="14"/>
      <c r="P9" s="14"/>
      <c r="Q9" s="14"/>
      <c r="R9" s="14"/>
      <c r="S9" s="14"/>
      <c r="T9" s="17">
        <v>24</v>
      </c>
      <c r="U9" s="17">
        <v>156</v>
      </c>
      <c r="V9" s="14"/>
      <c r="W9" s="14"/>
      <c r="X9" s="14"/>
      <c r="Y9" s="14"/>
      <c r="Z9" s="14"/>
      <c r="AA9" s="14"/>
      <c r="AB9" s="17">
        <v>2</v>
      </c>
      <c r="AC9" s="17">
        <v>8</v>
      </c>
      <c r="AD9" s="14"/>
      <c r="AE9" s="14"/>
      <c r="AF9" s="14"/>
      <c r="AG9" s="14"/>
      <c r="AH9" s="14"/>
      <c r="AI9" s="14"/>
    </row>
    <row r="10" spans="1:35" ht="15.75" customHeight="1">
      <c r="A10" s="11"/>
      <c r="B10" s="17" t="s">
        <v>31</v>
      </c>
      <c r="C10" s="18" t="s">
        <v>32</v>
      </c>
      <c r="D10" s="14"/>
      <c r="E10" s="17">
        <v>2471</v>
      </c>
      <c r="F10" s="17">
        <v>7</v>
      </c>
      <c r="G10" s="14"/>
      <c r="H10" s="17">
        <v>7</v>
      </c>
      <c r="I10" s="14"/>
      <c r="J10" s="19" t="s">
        <v>30</v>
      </c>
      <c r="K10" s="17">
        <v>1</v>
      </c>
      <c r="L10" s="14"/>
      <c r="M10" s="17">
        <v>7</v>
      </c>
      <c r="N10" s="14"/>
      <c r="O10" s="14"/>
      <c r="P10" s="14"/>
      <c r="Q10" s="14"/>
      <c r="R10" s="14"/>
      <c r="S10" s="14"/>
      <c r="T10" s="14"/>
      <c r="U10" s="17">
        <v>255</v>
      </c>
      <c r="V10" s="14"/>
      <c r="W10" s="14"/>
      <c r="X10" s="14"/>
      <c r="Y10" s="14"/>
      <c r="Z10" s="14"/>
      <c r="AA10" s="14"/>
      <c r="AB10" s="14"/>
      <c r="AC10" s="17">
        <v>12</v>
      </c>
      <c r="AD10" s="14"/>
      <c r="AE10" s="14"/>
      <c r="AF10" s="14"/>
      <c r="AG10" s="14"/>
      <c r="AH10" s="14"/>
      <c r="AI10" s="14"/>
    </row>
    <row r="11" spans="1:35" ht="15.75" customHeight="1">
      <c r="A11" s="20">
        <v>2</v>
      </c>
      <c r="B11" s="21" t="s">
        <v>33</v>
      </c>
      <c r="C11" s="18"/>
      <c r="D11" s="14"/>
      <c r="E11" s="15">
        <f t="shared" ref="E11:H11" si="3">SUM(E12:E22)</f>
        <v>1852</v>
      </c>
      <c r="F11" s="15">
        <f t="shared" si="3"/>
        <v>11</v>
      </c>
      <c r="G11" s="15">
        <f t="shared" si="3"/>
        <v>0</v>
      </c>
      <c r="H11" s="15">
        <f t="shared" si="3"/>
        <v>11</v>
      </c>
      <c r="I11" s="14"/>
      <c r="J11" s="16"/>
      <c r="K11" s="15"/>
      <c r="L11" s="14"/>
      <c r="M11" s="15">
        <f>SUM(M12:M22)</f>
        <v>11</v>
      </c>
      <c r="N11" s="14"/>
      <c r="O11" s="14"/>
      <c r="P11" s="14"/>
      <c r="Q11" s="14"/>
      <c r="R11" s="14"/>
      <c r="S11" s="14"/>
      <c r="T11" s="14"/>
      <c r="U11" s="15">
        <f>SUM(U12:U22)</f>
        <v>309</v>
      </c>
      <c r="V11" s="14"/>
      <c r="W11" s="14"/>
      <c r="X11" s="14"/>
      <c r="Y11" s="14"/>
      <c r="Z11" s="14"/>
      <c r="AA11" s="14"/>
      <c r="AB11" s="14"/>
      <c r="AC11" s="15">
        <f>SUM(AC12:AC22)</f>
        <v>12</v>
      </c>
      <c r="AD11" s="14"/>
      <c r="AE11" s="14"/>
      <c r="AF11" s="14"/>
      <c r="AG11" s="14"/>
      <c r="AH11" s="14"/>
      <c r="AI11" s="14"/>
    </row>
    <row r="12" spans="1:35" ht="15.75" customHeight="1">
      <c r="A12" s="11"/>
      <c r="B12" s="22" t="s">
        <v>34</v>
      </c>
      <c r="C12" s="18" t="s">
        <v>35</v>
      </c>
      <c r="D12" s="14"/>
      <c r="E12" s="17">
        <v>420</v>
      </c>
      <c r="F12" s="17">
        <v>1</v>
      </c>
      <c r="G12" s="14"/>
      <c r="H12" s="17">
        <v>1</v>
      </c>
      <c r="I12" s="14"/>
      <c r="J12" s="19" t="s">
        <v>30</v>
      </c>
      <c r="K12" s="17">
        <v>0</v>
      </c>
      <c r="L12" s="14"/>
      <c r="M12" s="17">
        <v>1</v>
      </c>
      <c r="N12" s="14"/>
      <c r="O12" s="14"/>
      <c r="P12" s="14"/>
      <c r="Q12" s="14"/>
      <c r="R12" s="14"/>
      <c r="S12" s="14"/>
      <c r="T12" s="14"/>
      <c r="U12" s="17">
        <v>36</v>
      </c>
      <c r="V12" s="14"/>
      <c r="W12" s="14"/>
      <c r="X12" s="14"/>
      <c r="Y12" s="14"/>
      <c r="Z12" s="14"/>
      <c r="AA12" s="14"/>
      <c r="AB12" s="14"/>
      <c r="AC12" s="17">
        <v>1</v>
      </c>
      <c r="AD12" s="14"/>
      <c r="AE12" s="14"/>
      <c r="AF12" s="14"/>
      <c r="AG12" s="14"/>
      <c r="AH12" s="14"/>
      <c r="AI12" s="14"/>
    </row>
    <row r="13" spans="1:35" ht="15.75" customHeight="1">
      <c r="A13" s="11"/>
      <c r="B13" s="17" t="s">
        <v>36</v>
      </c>
      <c r="C13" s="18" t="s">
        <v>37</v>
      </c>
      <c r="D13" s="14"/>
      <c r="E13" s="17">
        <v>180</v>
      </c>
      <c r="F13" s="17">
        <v>1</v>
      </c>
      <c r="G13" s="14"/>
      <c r="H13" s="17">
        <v>1</v>
      </c>
      <c r="I13" s="14"/>
      <c r="J13" s="19" t="s">
        <v>30</v>
      </c>
      <c r="K13" s="17">
        <v>3</v>
      </c>
      <c r="L13" s="14"/>
      <c r="M13" s="17">
        <v>1</v>
      </c>
      <c r="N13" s="14"/>
      <c r="O13" s="14"/>
      <c r="P13" s="14"/>
      <c r="Q13" s="14"/>
      <c r="R13" s="14"/>
      <c r="S13" s="14"/>
      <c r="T13" s="14"/>
      <c r="U13" s="17">
        <v>21</v>
      </c>
      <c r="V13" s="14"/>
      <c r="W13" s="14"/>
      <c r="X13" s="14"/>
      <c r="Y13" s="14"/>
      <c r="Z13" s="14"/>
      <c r="AA13" s="14"/>
      <c r="AB13" s="14"/>
      <c r="AC13" s="17">
        <v>1</v>
      </c>
      <c r="AD13" s="14"/>
      <c r="AE13" s="14"/>
      <c r="AF13" s="14"/>
      <c r="AG13" s="14"/>
      <c r="AH13" s="14"/>
      <c r="AI13" s="14"/>
    </row>
    <row r="14" spans="1:35" ht="15.75" customHeight="1">
      <c r="A14" s="11"/>
      <c r="B14" s="17" t="s">
        <v>38</v>
      </c>
      <c r="C14" s="18" t="s">
        <v>37</v>
      </c>
      <c r="D14" s="14"/>
      <c r="E14" s="17">
        <v>240</v>
      </c>
      <c r="F14" s="17">
        <v>1</v>
      </c>
      <c r="G14" s="14"/>
      <c r="H14" s="17">
        <v>1</v>
      </c>
      <c r="I14" s="14"/>
      <c r="J14" s="19" t="s">
        <v>30</v>
      </c>
      <c r="K14" s="17">
        <v>6</v>
      </c>
      <c r="L14" s="14"/>
      <c r="M14" s="17">
        <v>1</v>
      </c>
      <c r="N14" s="14"/>
      <c r="O14" s="14"/>
      <c r="P14" s="14"/>
      <c r="Q14" s="14"/>
      <c r="R14" s="14"/>
      <c r="S14" s="14"/>
      <c r="T14" s="14"/>
      <c r="U14" s="17">
        <v>23</v>
      </c>
      <c r="V14" s="14"/>
      <c r="W14" s="14"/>
      <c r="X14" s="14"/>
      <c r="Y14" s="14"/>
      <c r="Z14" s="14"/>
      <c r="AA14" s="14"/>
      <c r="AB14" s="14"/>
      <c r="AC14" s="17">
        <v>1</v>
      </c>
      <c r="AD14" s="14"/>
      <c r="AE14" s="14"/>
      <c r="AF14" s="14"/>
      <c r="AG14" s="14"/>
      <c r="AH14" s="14"/>
      <c r="AI14" s="14"/>
    </row>
    <row r="15" spans="1:35" ht="15.75" customHeight="1">
      <c r="A15" s="11"/>
      <c r="B15" s="17" t="s">
        <v>39</v>
      </c>
      <c r="C15" s="18" t="s">
        <v>35</v>
      </c>
      <c r="D15" s="14"/>
      <c r="E15" s="17">
        <v>64</v>
      </c>
      <c r="F15" s="17">
        <v>1</v>
      </c>
      <c r="G15" s="14"/>
      <c r="H15" s="17">
        <v>1</v>
      </c>
      <c r="I15" s="14"/>
      <c r="J15" s="16"/>
      <c r="K15" s="17">
        <v>2</v>
      </c>
      <c r="L15" s="14"/>
      <c r="M15" s="17">
        <v>1</v>
      </c>
      <c r="N15" s="14"/>
      <c r="O15" s="14"/>
      <c r="P15" s="14"/>
      <c r="Q15" s="14"/>
      <c r="R15" s="14"/>
      <c r="S15" s="14"/>
      <c r="T15" s="14"/>
      <c r="U15" s="17">
        <v>21</v>
      </c>
      <c r="V15" s="14"/>
      <c r="W15" s="14"/>
      <c r="X15" s="14"/>
      <c r="Y15" s="14"/>
      <c r="Z15" s="14"/>
      <c r="AA15" s="14"/>
      <c r="AB15" s="14"/>
      <c r="AC15" s="17">
        <v>1</v>
      </c>
      <c r="AD15" s="14"/>
      <c r="AE15" s="14"/>
      <c r="AF15" s="14"/>
      <c r="AG15" s="14"/>
      <c r="AH15" s="14"/>
      <c r="AI15" s="14"/>
    </row>
    <row r="16" spans="1:35" ht="15.75" customHeight="1">
      <c r="A16" s="11"/>
      <c r="B16" s="17" t="s">
        <v>40</v>
      </c>
      <c r="C16" s="18" t="s">
        <v>41</v>
      </c>
      <c r="D16" s="14"/>
      <c r="E16" s="17">
        <v>64</v>
      </c>
      <c r="F16" s="17">
        <v>1</v>
      </c>
      <c r="G16" s="14"/>
      <c r="H16" s="17">
        <v>1</v>
      </c>
      <c r="I16" s="14"/>
      <c r="J16" s="16"/>
      <c r="K16" s="17">
        <v>5</v>
      </c>
      <c r="L16" s="14"/>
      <c r="M16" s="17">
        <v>1</v>
      </c>
      <c r="N16" s="14"/>
      <c r="O16" s="14"/>
      <c r="P16" s="14"/>
      <c r="Q16" s="14"/>
      <c r="R16" s="14"/>
      <c r="S16" s="14"/>
      <c r="T16" s="14"/>
      <c r="U16" s="17">
        <v>42</v>
      </c>
      <c r="V16" s="14"/>
      <c r="W16" s="14"/>
      <c r="X16" s="14"/>
      <c r="Y16" s="14"/>
      <c r="Z16" s="14"/>
      <c r="AA16" s="14"/>
      <c r="AB16" s="14"/>
      <c r="AC16" s="17">
        <v>2</v>
      </c>
      <c r="AD16" s="14"/>
      <c r="AE16" s="14"/>
      <c r="AF16" s="14"/>
      <c r="AG16" s="14"/>
      <c r="AH16" s="14"/>
      <c r="AI16" s="14"/>
    </row>
    <row r="17" spans="1:35" ht="15.75" customHeight="1">
      <c r="A17" s="11"/>
      <c r="B17" s="17" t="s">
        <v>42</v>
      </c>
      <c r="C17" s="18" t="s">
        <v>41</v>
      </c>
      <c r="D17" s="14"/>
      <c r="E17" s="17">
        <v>240</v>
      </c>
      <c r="F17" s="17">
        <v>1</v>
      </c>
      <c r="G17" s="14"/>
      <c r="H17" s="17">
        <v>1</v>
      </c>
      <c r="I17" s="14"/>
      <c r="J17" s="19" t="s">
        <v>30</v>
      </c>
      <c r="K17" s="17">
        <v>8</v>
      </c>
      <c r="L17" s="14"/>
      <c r="M17" s="17">
        <v>1</v>
      </c>
      <c r="N17" s="14"/>
      <c r="O17" s="14"/>
      <c r="P17" s="14"/>
      <c r="Q17" s="14"/>
      <c r="R17" s="14"/>
      <c r="S17" s="14"/>
      <c r="T17" s="14"/>
      <c r="U17" s="17">
        <v>33</v>
      </c>
      <c r="V17" s="14"/>
      <c r="W17" s="14"/>
      <c r="X17" s="14"/>
      <c r="Y17" s="14"/>
      <c r="Z17" s="14"/>
      <c r="AA17" s="14"/>
      <c r="AB17" s="14"/>
      <c r="AC17" s="17">
        <v>1</v>
      </c>
      <c r="AD17" s="14"/>
      <c r="AE17" s="14"/>
      <c r="AF17" s="14"/>
      <c r="AG17" s="14"/>
      <c r="AH17" s="14"/>
      <c r="AI17" s="14"/>
    </row>
    <row r="18" spans="1:35" ht="15.75" customHeight="1">
      <c r="A18" s="11"/>
      <c r="B18" s="17" t="s">
        <v>43</v>
      </c>
      <c r="C18" s="18" t="s">
        <v>44</v>
      </c>
      <c r="D18" s="14"/>
      <c r="E18" s="17">
        <v>64</v>
      </c>
      <c r="F18" s="17">
        <v>1</v>
      </c>
      <c r="G18" s="14"/>
      <c r="H18" s="17">
        <v>1</v>
      </c>
      <c r="I18" s="14"/>
      <c r="J18" s="16"/>
      <c r="K18" s="17">
        <v>7</v>
      </c>
      <c r="L18" s="14"/>
      <c r="M18" s="17">
        <v>1</v>
      </c>
      <c r="N18" s="14"/>
      <c r="O18" s="14"/>
      <c r="P18" s="14"/>
      <c r="Q18" s="14"/>
      <c r="R18" s="14"/>
      <c r="S18" s="14"/>
      <c r="T18" s="14"/>
      <c r="U18" s="17">
        <v>22</v>
      </c>
      <c r="V18" s="14"/>
      <c r="W18" s="14"/>
      <c r="X18" s="14"/>
      <c r="Y18" s="14"/>
      <c r="Z18" s="14"/>
      <c r="AA18" s="14"/>
      <c r="AB18" s="14"/>
      <c r="AC18" s="17">
        <v>1</v>
      </c>
      <c r="AD18" s="14"/>
      <c r="AE18" s="14"/>
      <c r="AF18" s="14"/>
      <c r="AG18" s="14"/>
      <c r="AH18" s="14"/>
      <c r="AI18" s="14"/>
    </row>
    <row r="19" spans="1:35" ht="15.75" customHeight="1">
      <c r="A19" s="11"/>
      <c r="B19" s="17" t="s">
        <v>45</v>
      </c>
      <c r="C19" s="18" t="s">
        <v>46</v>
      </c>
      <c r="D19" s="14"/>
      <c r="E19" s="17">
        <v>270</v>
      </c>
      <c r="F19" s="17">
        <v>1</v>
      </c>
      <c r="G19" s="14"/>
      <c r="H19" s="17">
        <v>1</v>
      </c>
      <c r="I19" s="14"/>
      <c r="J19" s="19" t="s">
        <v>30</v>
      </c>
      <c r="K19" s="17">
        <v>4</v>
      </c>
      <c r="L19" s="14"/>
      <c r="M19" s="17">
        <v>1</v>
      </c>
      <c r="N19" s="14"/>
      <c r="O19" s="14"/>
      <c r="P19" s="14"/>
      <c r="Q19" s="14"/>
      <c r="R19" s="14"/>
      <c r="S19" s="14"/>
      <c r="T19" s="14"/>
      <c r="U19" s="17">
        <v>32</v>
      </c>
      <c r="V19" s="14"/>
      <c r="W19" s="14"/>
      <c r="X19" s="14"/>
      <c r="Y19" s="14"/>
      <c r="Z19" s="14"/>
      <c r="AA19" s="14"/>
      <c r="AB19" s="14"/>
      <c r="AC19" s="17">
        <v>1</v>
      </c>
      <c r="AD19" s="14"/>
      <c r="AE19" s="14"/>
      <c r="AF19" s="14"/>
      <c r="AG19" s="14"/>
      <c r="AH19" s="14"/>
      <c r="AI19" s="14"/>
    </row>
    <row r="20" spans="1:35" ht="15.75" customHeight="1">
      <c r="A20" s="11"/>
      <c r="B20" s="17" t="s">
        <v>47</v>
      </c>
      <c r="C20" s="18" t="s">
        <v>48</v>
      </c>
      <c r="D20" s="14"/>
      <c r="E20" s="17">
        <v>182</v>
      </c>
      <c r="F20" s="17">
        <v>1</v>
      </c>
      <c r="G20" s="14"/>
      <c r="H20" s="17">
        <v>1</v>
      </c>
      <c r="I20" s="14"/>
      <c r="J20" s="16"/>
      <c r="K20" s="17">
        <v>9</v>
      </c>
      <c r="L20" s="14"/>
      <c r="M20" s="17">
        <v>1</v>
      </c>
      <c r="N20" s="14"/>
      <c r="O20" s="14"/>
      <c r="P20" s="14"/>
      <c r="Q20" s="14"/>
      <c r="R20" s="14"/>
      <c r="S20" s="14"/>
      <c r="T20" s="14"/>
      <c r="U20" s="17">
        <v>29</v>
      </c>
      <c r="V20" s="14"/>
      <c r="W20" s="14"/>
      <c r="X20" s="14"/>
      <c r="Y20" s="14"/>
      <c r="Z20" s="14"/>
      <c r="AA20" s="14"/>
      <c r="AB20" s="14"/>
      <c r="AC20" s="17">
        <v>1</v>
      </c>
      <c r="AD20" s="14"/>
      <c r="AE20" s="14"/>
      <c r="AF20" s="14"/>
      <c r="AG20" s="14"/>
      <c r="AH20" s="14"/>
      <c r="AI20" s="14"/>
    </row>
    <row r="21" spans="1:35" ht="15.75" customHeight="1">
      <c r="A21" s="11"/>
      <c r="B21" s="17" t="s">
        <v>49</v>
      </c>
      <c r="C21" s="18" t="s">
        <v>50</v>
      </c>
      <c r="D21" s="14"/>
      <c r="E21" s="17">
        <v>64</v>
      </c>
      <c r="F21" s="17">
        <v>1</v>
      </c>
      <c r="G21" s="14"/>
      <c r="H21" s="17">
        <v>1</v>
      </c>
      <c r="I21" s="14"/>
      <c r="J21" s="16"/>
      <c r="K21" s="17">
        <v>6</v>
      </c>
      <c r="L21" s="14"/>
      <c r="M21" s="17">
        <v>1</v>
      </c>
      <c r="N21" s="14"/>
      <c r="O21" s="14"/>
      <c r="P21" s="14"/>
      <c r="Q21" s="14"/>
      <c r="R21" s="14"/>
      <c r="S21" s="14"/>
      <c r="T21" s="14"/>
      <c r="U21" s="17">
        <v>32</v>
      </c>
      <c r="V21" s="14"/>
      <c r="W21" s="14"/>
      <c r="X21" s="14"/>
      <c r="Y21" s="14"/>
      <c r="Z21" s="14"/>
      <c r="AA21" s="14"/>
      <c r="AB21" s="14"/>
      <c r="AC21" s="17">
        <v>1</v>
      </c>
      <c r="AD21" s="14"/>
      <c r="AE21" s="14"/>
      <c r="AF21" s="14"/>
      <c r="AG21" s="14"/>
      <c r="AH21" s="14"/>
      <c r="AI21" s="14"/>
    </row>
    <row r="22" spans="1:35" ht="15.75" customHeight="1">
      <c r="A22" s="11"/>
      <c r="B22" s="17" t="s">
        <v>51</v>
      </c>
      <c r="C22" s="18" t="s">
        <v>52</v>
      </c>
      <c r="D22" s="14"/>
      <c r="E22" s="17">
        <v>64</v>
      </c>
      <c r="F22" s="17">
        <v>1</v>
      </c>
      <c r="G22" s="14"/>
      <c r="H22" s="17">
        <v>1</v>
      </c>
      <c r="I22" s="14"/>
      <c r="J22" s="16"/>
      <c r="K22" s="17">
        <v>9</v>
      </c>
      <c r="L22" s="14"/>
      <c r="M22" s="17">
        <v>1</v>
      </c>
      <c r="N22" s="14"/>
      <c r="O22" s="14"/>
      <c r="P22" s="14"/>
      <c r="Q22" s="14"/>
      <c r="R22" s="14"/>
      <c r="S22" s="14"/>
      <c r="T22" s="14"/>
      <c r="U22" s="17">
        <v>18</v>
      </c>
      <c r="V22" s="14"/>
      <c r="W22" s="14"/>
      <c r="X22" s="14"/>
      <c r="Y22" s="14"/>
      <c r="Z22" s="14"/>
      <c r="AA22" s="14"/>
      <c r="AB22" s="14"/>
      <c r="AC22" s="17">
        <v>1</v>
      </c>
      <c r="AD22" s="14"/>
      <c r="AE22" s="14"/>
      <c r="AF22" s="14"/>
      <c r="AG22" s="14"/>
      <c r="AH22" s="14"/>
      <c r="AI22" s="14"/>
    </row>
    <row r="23" spans="1:35" ht="15.75" customHeight="1">
      <c r="A23" s="20">
        <v>3</v>
      </c>
      <c r="B23" s="12" t="s">
        <v>53</v>
      </c>
      <c r="C23" s="13"/>
      <c r="D23" s="14"/>
      <c r="E23" s="12">
        <v>1206.7</v>
      </c>
      <c r="F23" s="15">
        <f t="shared" ref="F23:G23" si="4">SUM(F24:F26)</f>
        <v>8</v>
      </c>
      <c r="G23" s="15">
        <f t="shared" si="4"/>
        <v>6</v>
      </c>
      <c r="H23" s="15"/>
      <c r="I23" s="15">
        <f>SUM(I24:I26)</f>
        <v>2</v>
      </c>
      <c r="J23" s="16"/>
      <c r="K23" s="14"/>
      <c r="L23" s="14"/>
      <c r="M23" s="15">
        <f>SUM(M24:M26)</f>
        <v>6</v>
      </c>
      <c r="N23" s="14"/>
      <c r="O23" s="14"/>
      <c r="P23" s="14"/>
      <c r="Q23" s="14"/>
      <c r="R23" s="14"/>
      <c r="S23" s="14"/>
      <c r="T23" s="14"/>
      <c r="U23" s="15">
        <f>SUM(U24:U26)</f>
        <v>150</v>
      </c>
      <c r="V23" s="14"/>
      <c r="W23" s="14"/>
      <c r="X23" s="14"/>
      <c r="Y23" s="14"/>
      <c r="Z23" s="14"/>
      <c r="AA23" s="14"/>
      <c r="AB23" s="14"/>
      <c r="AC23" s="15">
        <f>SUM(AC24:AC26)</f>
        <v>6</v>
      </c>
      <c r="AD23" s="14"/>
      <c r="AE23" s="14"/>
      <c r="AF23" s="14"/>
      <c r="AG23" s="14"/>
      <c r="AH23" s="14"/>
      <c r="AI23" s="14"/>
    </row>
    <row r="24" spans="1:35" ht="15.75" customHeight="1">
      <c r="A24" s="11"/>
      <c r="B24" s="17" t="s">
        <v>54</v>
      </c>
      <c r="C24" s="18" t="s">
        <v>55</v>
      </c>
      <c r="D24" s="14"/>
      <c r="E24" s="17">
        <v>1206.7</v>
      </c>
      <c r="F24" s="17">
        <v>6</v>
      </c>
      <c r="G24" s="17">
        <v>6</v>
      </c>
      <c r="H24" s="14"/>
      <c r="I24" s="14"/>
      <c r="J24" s="19" t="s">
        <v>30</v>
      </c>
      <c r="K24" s="17">
        <v>0</v>
      </c>
      <c r="L24" s="14"/>
      <c r="M24" s="17">
        <v>3</v>
      </c>
      <c r="N24" s="14"/>
      <c r="O24" s="14"/>
      <c r="P24" s="14"/>
      <c r="Q24" s="14"/>
      <c r="R24" s="14"/>
      <c r="S24" s="14"/>
      <c r="T24" s="14"/>
      <c r="U24" s="17">
        <v>70</v>
      </c>
      <c r="V24" s="14"/>
      <c r="W24" s="14"/>
      <c r="X24" s="14"/>
      <c r="Y24" s="14"/>
      <c r="Z24" s="14"/>
      <c r="AA24" s="14"/>
      <c r="AB24" s="14"/>
      <c r="AC24" s="17">
        <v>3</v>
      </c>
      <c r="AD24" s="14"/>
      <c r="AE24" s="14"/>
      <c r="AF24" s="14"/>
      <c r="AG24" s="14"/>
      <c r="AH24" s="14"/>
      <c r="AI24" s="14"/>
    </row>
    <row r="25" spans="1:35" ht="15.75" customHeight="1">
      <c r="A25" s="11"/>
      <c r="B25" s="17" t="s">
        <v>56</v>
      </c>
      <c r="C25" s="18" t="s">
        <v>57</v>
      </c>
      <c r="D25" s="14"/>
      <c r="E25" s="17" t="s">
        <v>58</v>
      </c>
      <c r="F25" s="17">
        <v>1</v>
      </c>
      <c r="G25" s="14"/>
      <c r="H25" s="14"/>
      <c r="I25" s="17">
        <v>1</v>
      </c>
      <c r="J25" s="19"/>
      <c r="K25" s="17">
        <v>3</v>
      </c>
      <c r="L25" s="14"/>
      <c r="M25" s="17">
        <v>2</v>
      </c>
      <c r="N25" s="14"/>
      <c r="O25" s="14"/>
      <c r="P25" s="14"/>
      <c r="Q25" s="14"/>
      <c r="R25" s="14"/>
      <c r="S25" s="14"/>
      <c r="T25" s="14"/>
      <c r="U25" s="17">
        <v>48</v>
      </c>
      <c r="V25" s="14"/>
      <c r="W25" s="14"/>
      <c r="X25" s="14"/>
      <c r="Y25" s="14"/>
      <c r="Z25" s="14"/>
      <c r="AA25" s="14"/>
      <c r="AB25" s="14"/>
      <c r="AC25" s="17">
        <v>2</v>
      </c>
      <c r="AD25" s="14"/>
      <c r="AE25" s="14"/>
      <c r="AF25" s="14"/>
      <c r="AG25" s="14"/>
      <c r="AH25" s="14"/>
      <c r="AI25" s="14"/>
    </row>
    <row r="26" spans="1:35" ht="15.75" customHeight="1">
      <c r="A26" s="11"/>
      <c r="B26" s="17" t="s">
        <v>59</v>
      </c>
      <c r="C26" s="18" t="s">
        <v>60</v>
      </c>
      <c r="D26" s="14"/>
      <c r="E26" s="17" t="s">
        <v>58</v>
      </c>
      <c r="F26" s="17">
        <v>1</v>
      </c>
      <c r="G26" s="14"/>
      <c r="H26" s="14"/>
      <c r="I26" s="17">
        <v>1</v>
      </c>
      <c r="J26" s="16"/>
      <c r="K26" s="17">
        <v>5</v>
      </c>
      <c r="L26" s="14"/>
      <c r="M26" s="17">
        <v>1</v>
      </c>
      <c r="N26" s="14"/>
      <c r="O26" s="14"/>
      <c r="P26" s="14"/>
      <c r="Q26" s="14"/>
      <c r="R26" s="14"/>
      <c r="S26" s="14"/>
      <c r="T26" s="14"/>
      <c r="U26" s="17">
        <v>32</v>
      </c>
      <c r="V26" s="14"/>
      <c r="W26" s="14"/>
      <c r="X26" s="14"/>
      <c r="Y26" s="14"/>
      <c r="Z26" s="14"/>
      <c r="AA26" s="14"/>
      <c r="AB26" s="14"/>
      <c r="AC26" s="17">
        <v>1</v>
      </c>
      <c r="AD26" s="14"/>
      <c r="AE26" s="14"/>
      <c r="AF26" s="14"/>
      <c r="AG26" s="14"/>
      <c r="AH26" s="14"/>
      <c r="AI26" s="14"/>
    </row>
    <row r="27" spans="1:35" ht="15.75" customHeight="1">
      <c r="A27" s="20">
        <v>4</v>
      </c>
      <c r="B27" s="12" t="s">
        <v>61</v>
      </c>
      <c r="C27" s="13"/>
      <c r="D27" s="14"/>
      <c r="E27" s="15">
        <f>E28</f>
        <v>1203.3</v>
      </c>
      <c r="F27" s="15">
        <f>SUM(F28:F34)</f>
        <v>12</v>
      </c>
      <c r="G27" s="14"/>
      <c r="H27" s="15">
        <f>SUM(H28:H34)</f>
        <v>12</v>
      </c>
      <c r="I27" s="14"/>
      <c r="J27" s="16"/>
      <c r="K27" s="17" t="s">
        <v>62</v>
      </c>
      <c r="L27" s="14"/>
      <c r="M27" s="15">
        <f>SUM(M28:M34)</f>
        <v>9</v>
      </c>
      <c r="N27" s="14"/>
      <c r="O27" s="14"/>
      <c r="P27" s="14"/>
      <c r="Q27" s="14"/>
      <c r="R27" s="14"/>
      <c r="S27" s="14"/>
      <c r="T27" s="14"/>
      <c r="U27" s="15">
        <f>SUM(U28:U34)</f>
        <v>280</v>
      </c>
      <c r="V27" s="14"/>
      <c r="W27" s="14"/>
      <c r="X27" s="14"/>
      <c r="Y27" s="14"/>
      <c r="Z27" s="14"/>
      <c r="AA27" s="14"/>
      <c r="AB27" s="14"/>
      <c r="AC27" s="15">
        <f>SUM(AC28:AC34)</f>
        <v>8</v>
      </c>
      <c r="AD27" s="14"/>
      <c r="AE27" s="14"/>
      <c r="AF27" s="14"/>
      <c r="AG27" s="14"/>
      <c r="AH27" s="14"/>
      <c r="AI27" s="14"/>
    </row>
    <row r="28" spans="1:35" ht="15.75" customHeight="1">
      <c r="A28" s="11"/>
      <c r="B28" s="17" t="s">
        <v>63</v>
      </c>
      <c r="C28" s="18" t="s">
        <v>64</v>
      </c>
      <c r="D28" s="14"/>
      <c r="E28" s="17">
        <v>1203.3</v>
      </c>
      <c r="F28" s="17">
        <v>7</v>
      </c>
      <c r="G28" s="14"/>
      <c r="H28" s="17">
        <v>7</v>
      </c>
      <c r="I28" s="14"/>
      <c r="J28" s="19" t="s">
        <v>30</v>
      </c>
      <c r="K28" s="14"/>
      <c r="L28" s="14"/>
      <c r="M28" s="17">
        <v>4</v>
      </c>
      <c r="N28" s="14"/>
      <c r="O28" s="14"/>
      <c r="P28" s="14"/>
      <c r="Q28" s="14"/>
      <c r="R28" s="14"/>
      <c r="S28" s="14"/>
      <c r="T28" s="14"/>
      <c r="U28" s="17">
        <v>120</v>
      </c>
      <c r="V28" s="14"/>
      <c r="W28" s="14"/>
      <c r="X28" s="14"/>
      <c r="Y28" s="14"/>
      <c r="Z28" s="14"/>
      <c r="AA28" s="14"/>
      <c r="AB28" s="14"/>
      <c r="AC28" s="17">
        <v>4</v>
      </c>
      <c r="AD28" s="14"/>
      <c r="AE28" s="14"/>
      <c r="AF28" s="14"/>
      <c r="AG28" s="14"/>
      <c r="AH28" s="14"/>
      <c r="AI28" s="14"/>
    </row>
    <row r="29" spans="1:35" ht="15.75" customHeight="1">
      <c r="A29" s="11"/>
      <c r="B29" s="17" t="s">
        <v>65</v>
      </c>
      <c r="C29" s="18" t="s">
        <v>66</v>
      </c>
      <c r="D29" s="14"/>
      <c r="E29" s="17" t="s">
        <v>67</v>
      </c>
      <c r="F29" s="17">
        <v>1</v>
      </c>
      <c r="G29" s="14"/>
      <c r="H29" s="17">
        <v>1</v>
      </c>
      <c r="I29" s="17"/>
      <c r="J29" s="16"/>
      <c r="K29" s="17">
        <v>4</v>
      </c>
      <c r="L29" s="14"/>
      <c r="M29" s="17">
        <v>1</v>
      </c>
      <c r="N29" s="14"/>
      <c r="O29" s="14"/>
      <c r="P29" s="14"/>
      <c r="Q29" s="14"/>
      <c r="R29" s="14"/>
      <c r="S29" s="14"/>
      <c r="T29" s="14"/>
      <c r="U29" s="17">
        <v>38</v>
      </c>
      <c r="V29" s="14"/>
      <c r="W29" s="14"/>
      <c r="X29" s="14"/>
      <c r="Y29" s="14"/>
      <c r="Z29" s="14"/>
      <c r="AA29" s="14"/>
      <c r="AB29" s="14"/>
      <c r="AC29" s="17">
        <v>1</v>
      </c>
      <c r="AD29" s="14"/>
      <c r="AE29" s="14"/>
      <c r="AF29" s="14"/>
      <c r="AG29" s="14"/>
      <c r="AH29" s="14"/>
      <c r="AI29" s="14"/>
    </row>
    <row r="30" spans="1:35" ht="15.75" customHeight="1">
      <c r="A30" s="11"/>
      <c r="B30" s="17" t="s">
        <v>68</v>
      </c>
      <c r="C30" s="18" t="s">
        <v>69</v>
      </c>
      <c r="D30" s="14"/>
      <c r="E30" s="17" t="s">
        <v>67</v>
      </c>
      <c r="F30" s="17">
        <v>1</v>
      </c>
      <c r="G30" s="14"/>
      <c r="H30" s="17">
        <v>1</v>
      </c>
      <c r="I30" s="17"/>
      <c r="J30" s="16"/>
      <c r="K30" s="17">
        <v>6</v>
      </c>
      <c r="L30" s="14"/>
      <c r="M30" s="17">
        <v>1</v>
      </c>
      <c r="N30" s="14"/>
      <c r="O30" s="14"/>
      <c r="P30" s="14"/>
      <c r="Q30" s="14"/>
      <c r="R30" s="14"/>
      <c r="S30" s="14"/>
      <c r="T30" s="14"/>
      <c r="U30" s="17">
        <v>37</v>
      </c>
      <c r="V30" s="14"/>
      <c r="W30" s="14"/>
      <c r="X30" s="14"/>
      <c r="Y30" s="14"/>
      <c r="Z30" s="14"/>
      <c r="AA30" s="14"/>
      <c r="AB30" s="14"/>
      <c r="AC30" s="17">
        <v>1</v>
      </c>
      <c r="AD30" s="14"/>
      <c r="AE30" s="14"/>
      <c r="AF30" s="14"/>
      <c r="AG30" s="14"/>
      <c r="AH30" s="14"/>
      <c r="AI30" s="14"/>
    </row>
    <row r="31" spans="1:35" ht="15.75" customHeight="1">
      <c r="A31" s="11"/>
      <c r="B31" s="17" t="s">
        <v>70</v>
      </c>
      <c r="C31" s="18" t="s">
        <v>71</v>
      </c>
      <c r="D31" s="14"/>
      <c r="E31" s="17" t="s">
        <v>67</v>
      </c>
      <c r="F31" s="17">
        <v>1</v>
      </c>
      <c r="G31" s="14"/>
      <c r="H31" s="17">
        <v>1</v>
      </c>
      <c r="I31" s="17"/>
      <c r="J31" s="16"/>
      <c r="K31" s="17">
        <v>5</v>
      </c>
      <c r="L31" s="14"/>
      <c r="M31" s="17">
        <v>1</v>
      </c>
      <c r="N31" s="14"/>
      <c r="O31" s="14"/>
      <c r="P31" s="14"/>
      <c r="Q31" s="14"/>
      <c r="R31" s="14"/>
      <c r="S31" s="14"/>
      <c r="T31" s="14"/>
      <c r="U31" s="17">
        <v>31</v>
      </c>
      <c r="V31" s="14"/>
      <c r="W31" s="14"/>
      <c r="X31" s="14"/>
      <c r="Y31" s="14"/>
      <c r="Z31" s="14"/>
      <c r="AA31" s="14"/>
      <c r="AB31" s="14"/>
      <c r="AC31" s="17">
        <v>1</v>
      </c>
      <c r="AD31" s="14"/>
      <c r="AE31" s="14"/>
      <c r="AF31" s="14"/>
      <c r="AG31" s="14"/>
      <c r="AH31" s="14"/>
      <c r="AI31" s="14"/>
    </row>
    <row r="32" spans="1:35" ht="15.75" customHeight="1">
      <c r="A32" s="11"/>
      <c r="B32" s="17" t="s">
        <v>72</v>
      </c>
      <c r="C32" s="18" t="s">
        <v>73</v>
      </c>
      <c r="D32" s="14"/>
      <c r="E32" s="17" t="s">
        <v>67</v>
      </c>
      <c r="F32" s="17">
        <v>1</v>
      </c>
      <c r="G32" s="14"/>
      <c r="H32" s="17">
        <v>1</v>
      </c>
      <c r="I32" s="17"/>
      <c r="J32" s="16"/>
      <c r="K32" s="17">
        <v>8</v>
      </c>
      <c r="L32" s="14"/>
      <c r="M32" s="17">
        <v>1</v>
      </c>
      <c r="N32" s="14"/>
      <c r="O32" s="14"/>
      <c r="P32" s="14"/>
      <c r="Q32" s="14"/>
      <c r="R32" s="14"/>
      <c r="S32" s="14"/>
      <c r="T32" s="14"/>
      <c r="U32" s="17">
        <v>30</v>
      </c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45" ht="15.75" customHeight="1">
      <c r="A33" s="11"/>
      <c r="B33" s="17" t="s">
        <v>74</v>
      </c>
      <c r="C33" s="18" t="s">
        <v>75</v>
      </c>
      <c r="D33" s="14"/>
      <c r="E33" s="17" t="s">
        <v>67</v>
      </c>
      <c r="F33" s="17">
        <v>1</v>
      </c>
      <c r="G33" s="14"/>
      <c r="H33" s="17">
        <v>1</v>
      </c>
      <c r="I33" s="17"/>
      <c r="J33" s="16"/>
      <c r="K33" s="17">
        <v>14</v>
      </c>
      <c r="L33" s="14"/>
      <c r="M33" s="17">
        <v>1</v>
      </c>
      <c r="N33" s="14"/>
      <c r="O33" s="14"/>
      <c r="P33" s="14"/>
      <c r="Q33" s="14"/>
      <c r="R33" s="14"/>
      <c r="S33" s="14"/>
      <c r="T33" s="14"/>
      <c r="U33" s="17">
        <v>24</v>
      </c>
      <c r="V33" s="14"/>
      <c r="W33" s="14"/>
      <c r="X33" s="14"/>
      <c r="Y33" s="14"/>
      <c r="Z33" s="14"/>
      <c r="AA33" s="14"/>
      <c r="AB33" s="14"/>
      <c r="AC33" s="17">
        <v>1</v>
      </c>
      <c r="AD33" s="14"/>
      <c r="AE33" s="14"/>
      <c r="AF33" s="14"/>
      <c r="AG33" s="14"/>
      <c r="AH33" s="14"/>
      <c r="AI33" s="14"/>
    </row>
    <row r="34" spans="1:45" ht="15.75" customHeight="1">
      <c r="A34" s="11"/>
      <c r="B34" s="17" t="s">
        <v>76</v>
      </c>
      <c r="C34" s="18" t="s">
        <v>77</v>
      </c>
      <c r="D34" s="17">
        <v>2017</v>
      </c>
      <c r="E34" s="14"/>
      <c r="F34" s="14"/>
      <c r="G34" s="14"/>
      <c r="H34" s="14"/>
      <c r="I34" s="14"/>
      <c r="J34" s="1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45" ht="15.75" customHeight="1">
      <c r="A35" s="20">
        <v>5</v>
      </c>
      <c r="B35" s="12" t="s">
        <v>78</v>
      </c>
      <c r="C35" s="23"/>
      <c r="D35" s="15"/>
      <c r="E35" s="24">
        <f t="shared" ref="E35:I35" si="5">SUM(E36:E39)</f>
        <v>4852</v>
      </c>
      <c r="F35" s="24">
        <f t="shared" si="5"/>
        <v>12</v>
      </c>
      <c r="G35" s="24">
        <f t="shared" si="5"/>
        <v>6</v>
      </c>
      <c r="H35" s="24">
        <f t="shared" si="5"/>
        <v>3</v>
      </c>
      <c r="I35" s="24">
        <f t="shared" si="5"/>
        <v>3</v>
      </c>
      <c r="J35" s="11"/>
      <c r="K35" s="15"/>
      <c r="L35" s="15"/>
      <c r="M35" s="12">
        <v>12</v>
      </c>
      <c r="N35" s="15"/>
      <c r="O35" s="15"/>
      <c r="P35" s="15"/>
      <c r="Q35" s="15"/>
      <c r="R35" s="15"/>
      <c r="S35" s="15"/>
      <c r="T35" s="15"/>
      <c r="U35" s="12">
        <v>342</v>
      </c>
      <c r="V35" s="15"/>
      <c r="W35" s="15"/>
      <c r="X35" s="15"/>
      <c r="Y35" s="15"/>
      <c r="Z35" s="15"/>
      <c r="AA35" s="15"/>
      <c r="AB35" s="15"/>
      <c r="AC35" s="12">
        <v>15</v>
      </c>
      <c r="AD35" s="15"/>
      <c r="AE35" s="15"/>
      <c r="AF35" s="15"/>
      <c r="AG35" s="15"/>
      <c r="AH35" s="15"/>
      <c r="AI35" s="15"/>
      <c r="AJ35" s="25"/>
      <c r="AK35" s="25"/>
      <c r="AL35" s="25"/>
      <c r="AM35" s="25"/>
      <c r="AN35" s="25"/>
      <c r="AO35" s="25"/>
      <c r="AP35" s="25"/>
      <c r="AQ35" s="25"/>
      <c r="AR35" s="25"/>
      <c r="AS35" s="25"/>
    </row>
    <row r="36" spans="1:45" ht="15.75" customHeight="1">
      <c r="A36" s="11"/>
      <c r="B36" s="26" t="s">
        <v>79</v>
      </c>
      <c r="C36" s="18" t="s">
        <v>80</v>
      </c>
      <c r="D36" s="14"/>
      <c r="E36" s="14">
        <v>1586</v>
      </c>
      <c r="F36" s="17">
        <v>6</v>
      </c>
      <c r="G36" s="17">
        <v>3</v>
      </c>
      <c r="H36" s="17">
        <v>3</v>
      </c>
      <c r="I36" s="14"/>
      <c r="J36" s="19" t="s">
        <v>30</v>
      </c>
      <c r="K36" s="17">
        <v>0</v>
      </c>
      <c r="L36" s="14"/>
      <c r="M36" s="17">
        <v>6</v>
      </c>
      <c r="N36" s="14"/>
      <c r="O36" s="14"/>
      <c r="P36" s="14"/>
      <c r="Q36" s="14"/>
      <c r="R36" s="14"/>
      <c r="S36" s="14"/>
      <c r="T36" s="14"/>
      <c r="U36" s="17">
        <v>161</v>
      </c>
      <c r="V36" s="14"/>
      <c r="W36" s="14"/>
      <c r="X36" s="14"/>
      <c r="Y36" s="14"/>
      <c r="Z36" s="14"/>
      <c r="AA36" s="14"/>
      <c r="AB36" s="14"/>
      <c r="AC36" s="17">
        <v>8</v>
      </c>
      <c r="AD36" s="14"/>
      <c r="AE36" s="14"/>
      <c r="AF36" s="14"/>
      <c r="AG36" s="14"/>
      <c r="AH36" s="14"/>
      <c r="AI36" s="14"/>
    </row>
    <row r="37" spans="1:45" ht="15.75" customHeight="1">
      <c r="A37" s="11"/>
      <c r="B37" s="26" t="s">
        <v>81</v>
      </c>
      <c r="C37" s="18" t="s">
        <v>82</v>
      </c>
      <c r="D37" s="14"/>
      <c r="E37" s="14">
        <v>1816</v>
      </c>
      <c r="F37" s="17">
        <v>3</v>
      </c>
      <c r="G37" s="17">
        <v>3</v>
      </c>
      <c r="H37" s="14"/>
      <c r="I37" s="14"/>
      <c r="J37" s="16"/>
      <c r="K37" s="17">
        <v>5</v>
      </c>
      <c r="L37" s="14"/>
      <c r="M37" s="17">
        <v>3</v>
      </c>
      <c r="N37" s="14"/>
      <c r="O37" s="14"/>
      <c r="P37" s="14"/>
      <c r="Q37" s="14"/>
      <c r="R37" s="14"/>
      <c r="S37" s="14"/>
      <c r="T37" s="14"/>
      <c r="U37" s="17">
        <v>81</v>
      </c>
      <c r="V37" s="14"/>
      <c r="W37" s="14"/>
      <c r="X37" s="14"/>
      <c r="Y37" s="14"/>
      <c r="Z37" s="14"/>
      <c r="AA37" s="14"/>
      <c r="AB37" s="14"/>
      <c r="AC37" s="17">
        <v>3</v>
      </c>
      <c r="AD37" s="14"/>
      <c r="AE37" s="14"/>
      <c r="AF37" s="14"/>
      <c r="AG37" s="14"/>
      <c r="AH37" s="14"/>
      <c r="AI37" s="14"/>
    </row>
    <row r="38" spans="1:45" ht="15.75" customHeight="1">
      <c r="A38" s="11"/>
      <c r="B38" s="17" t="s">
        <v>83</v>
      </c>
      <c r="C38" s="18" t="s">
        <v>84</v>
      </c>
      <c r="D38" s="14"/>
      <c r="E38" s="14">
        <v>250</v>
      </c>
      <c r="F38" s="17">
        <v>1</v>
      </c>
      <c r="G38" s="14"/>
      <c r="H38" s="14"/>
      <c r="I38" s="17">
        <v>1</v>
      </c>
      <c r="J38" s="16"/>
      <c r="K38" s="17">
        <v>10</v>
      </c>
      <c r="L38" s="14"/>
      <c r="M38" s="17">
        <v>1</v>
      </c>
      <c r="N38" s="14"/>
      <c r="O38" s="14"/>
      <c r="P38" s="14"/>
      <c r="Q38" s="14"/>
      <c r="R38" s="14"/>
      <c r="S38" s="14"/>
      <c r="T38" s="14"/>
      <c r="U38" s="17">
        <v>30</v>
      </c>
      <c r="V38" s="14"/>
      <c r="W38" s="14"/>
      <c r="X38" s="14"/>
      <c r="Y38" s="14"/>
      <c r="Z38" s="14"/>
      <c r="AA38" s="14"/>
      <c r="AB38" s="14"/>
      <c r="AC38" s="17">
        <v>1</v>
      </c>
      <c r="AD38" s="14"/>
      <c r="AE38" s="14"/>
      <c r="AF38" s="14"/>
      <c r="AG38" s="14"/>
      <c r="AH38" s="14"/>
      <c r="AI38" s="14"/>
    </row>
    <row r="39" spans="1:45" ht="15.75" customHeight="1">
      <c r="A39" s="11"/>
      <c r="B39" s="17" t="s">
        <v>85</v>
      </c>
      <c r="C39" s="18" t="s">
        <v>86</v>
      </c>
      <c r="D39" s="14"/>
      <c r="E39" s="14">
        <v>1200</v>
      </c>
      <c r="F39" s="17">
        <v>2</v>
      </c>
      <c r="G39" s="14"/>
      <c r="H39" s="14"/>
      <c r="I39" s="17">
        <v>2</v>
      </c>
      <c r="J39" s="16"/>
      <c r="K39" s="17">
        <v>15</v>
      </c>
      <c r="L39" s="14"/>
      <c r="M39" s="17">
        <v>2</v>
      </c>
      <c r="N39" s="14"/>
      <c r="O39" s="14"/>
      <c r="P39" s="14"/>
      <c r="Q39" s="14"/>
      <c r="R39" s="14"/>
      <c r="S39" s="14"/>
      <c r="T39" s="14"/>
      <c r="U39" s="17">
        <v>70</v>
      </c>
      <c r="V39" s="14"/>
      <c r="W39" s="14"/>
      <c r="X39" s="14"/>
      <c r="Y39" s="14"/>
      <c r="Z39" s="14"/>
      <c r="AA39" s="14"/>
      <c r="AB39" s="14"/>
      <c r="AC39" s="17">
        <v>3</v>
      </c>
      <c r="AD39" s="14"/>
      <c r="AE39" s="14"/>
      <c r="AF39" s="14"/>
      <c r="AG39" s="14"/>
      <c r="AH39" s="14"/>
      <c r="AI39" s="14"/>
    </row>
    <row r="40" spans="1:45" ht="15.75" customHeight="1">
      <c r="A40" s="20">
        <v>6</v>
      </c>
      <c r="B40" s="12" t="s">
        <v>87</v>
      </c>
      <c r="C40" s="13"/>
      <c r="D40" s="14"/>
      <c r="E40" s="12">
        <v>3171.6</v>
      </c>
      <c r="F40" s="12">
        <v>16</v>
      </c>
      <c r="G40" s="12">
        <v>12</v>
      </c>
      <c r="H40" s="12">
        <v>8</v>
      </c>
      <c r="I40" s="14"/>
      <c r="J40" s="16"/>
      <c r="K40" s="12"/>
      <c r="L40" s="14"/>
      <c r="M40" s="12">
        <v>10</v>
      </c>
      <c r="N40" s="14"/>
      <c r="O40" s="14"/>
      <c r="P40" s="14"/>
      <c r="Q40" s="14"/>
      <c r="R40" s="14"/>
      <c r="S40" s="14"/>
      <c r="T40" s="14"/>
      <c r="U40" s="12">
        <v>303</v>
      </c>
      <c r="V40" s="14"/>
      <c r="W40" s="14"/>
      <c r="X40" s="14"/>
      <c r="Y40" s="14"/>
      <c r="Z40" s="14"/>
      <c r="AA40" s="14"/>
      <c r="AB40" s="14"/>
      <c r="AC40" s="12">
        <v>12</v>
      </c>
      <c r="AD40" s="14"/>
      <c r="AE40" s="14"/>
      <c r="AF40" s="14"/>
      <c r="AG40" s="14"/>
      <c r="AH40" s="14"/>
      <c r="AI40" s="14"/>
    </row>
    <row r="41" spans="1:45" ht="15.75" customHeight="1">
      <c r="A41" s="11"/>
      <c r="B41" s="17" t="s">
        <v>88</v>
      </c>
      <c r="C41" s="18" t="s">
        <v>89</v>
      </c>
      <c r="D41" s="14"/>
      <c r="E41" s="17">
        <v>3171.6</v>
      </c>
      <c r="F41" s="17">
        <v>12</v>
      </c>
      <c r="G41" s="17">
        <v>4</v>
      </c>
      <c r="H41" s="17">
        <v>8</v>
      </c>
      <c r="I41" s="14"/>
      <c r="J41" s="19" t="s">
        <v>30</v>
      </c>
      <c r="K41" s="14"/>
      <c r="L41" s="14"/>
      <c r="M41" s="17">
        <v>6</v>
      </c>
      <c r="N41" s="14"/>
      <c r="O41" s="14"/>
      <c r="P41" s="14"/>
      <c r="Q41" s="14"/>
      <c r="R41" s="14"/>
      <c r="S41" s="14"/>
      <c r="T41" s="14"/>
      <c r="U41" s="17">
        <v>194</v>
      </c>
      <c r="V41" s="14"/>
      <c r="W41" s="14"/>
      <c r="X41" s="14"/>
      <c r="Y41" s="14"/>
      <c r="Z41" s="14"/>
      <c r="AA41" s="14"/>
      <c r="AB41" s="14"/>
      <c r="AC41" s="17">
        <v>8</v>
      </c>
      <c r="AD41" s="14"/>
      <c r="AE41" s="14"/>
      <c r="AF41" s="14"/>
      <c r="AG41" s="14"/>
      <c r="AH41" s="14"/>
      <c r="AI41" s="14"/>
    </row>
    <row r="42" spans="1:45" ht="15.75" customHeight="1">
      <c r="A42" s="11"/>
      <c r="B42" s="17" t="s">
        <v>90</v>
      </c>
      <c r="C42" s="18" t="s">
        <v>91</v>
      </c>
      <c r="D42" s="14"/>
      <c r="E42" s="19" t="s">
        <v>92</v>
      </c>
      <c r="F42" s="17">
        <v>2</v>
      </c>
      <c r="G42" s="17">
        <v>2</v>
      </c>
      <c r="H42" s="17"/>
      <c r="I42" s="14"/>
      <c r="J42" s="16"/>
      <c r="K42" s="17">
        <v>7</v>
      </c>
      <c r="L42" s="14"/>
      <c r="M42" s="17">
        <v>2</v>
      </c>
      <c r="N42" s="14"/>
      <c r="O42" s="14"/>
      <c r="P42" s="14"/>
      <c r="Q42" s="14"/>
      <c r="R42" s="14"/>
      <c r="S42" s="14"/>
      <c r="T42" s="14"/>
      <c r="U42" s="17">
        <v>58</v>
      </c>
      <c r="V42" s="14"/>
      <c r="W42" s="14"/>
      <c r="X42" s="14"/>
      <c r="Y42" s="14"/>
      <c r="Z42" s="14"/>
      <c r="AA42" s="14"/>
      <c r="AB42" s="14"/>
      <c r="AC42" s="17">
        <v>2</v>
      </c>
      <c r="AD42" s="14"/>
      <c r="AE42" s="14"/>
      <c r="AF42" s="14"/>
      <c r="AG42" s="14"/>
      <c r="AH42" s="14"/>
      <c r="AI42" s="14"/>
    </row>
    <row r="43" spans="1:45" ht="15.75" customHeight="1">
      <c r="A43" s="11"/>
      <c r="B43" s="17" t="s">
        <v>93</v>
      </c>
      <c r="C43" s="18" t="s">
        <v>94</v>
      </c>
      <c r="D43" s="14"/>
      <c r="E43" s="19" t="s">
        <v>92</v>
      </c>
      <c r="F43" s="17">
        <v>2</v>
      </c>
      <c r="G43" s="17">
        <v>2</v>
      </c>
      <c r="H43" s="14"/>
      <c r="I43" s="14"/>
      <c r="J43" s="16"/>
      <c r="K43" s="17">
        <v>5</v>
      </c>
      <c r="L43" s="14"/>
      <c r="M43" s="17">
        <v>2</v>
      </c>
      <c r="N43" s="14"/>
      <c r="O43" s="14"/>
      <c r="P43" s="14"/>
      <c r="Q43" s="14"/>
      <c r="R43" s="14"/>
      <c r="S43" s="14"/>
      <c r="T43" s="14"/>
      <c r="U43" s="17">
        <v>51</v>
      </c>
      <c r="V43" s="14"/>
      <c r="W43" s="14"/>
      <c r="X43" s="14"/>
      <c r="Y43" s="14"/>
      <c r="Z43" s="14"/>
      <c r="AA43" s="14"/>
      <c r="AB43" s="14"/>
      <c r="AC43" s="17">
        <v>2</v>
      </c>
      <c r="AD43" s="14"/>
      <c r="AE43" s="14"/>
      <c r="AF43" s="14"/>
      <c r="AG43" s="14"/>
      <c r="AH43" s="14"/>
      <c r="AI43" s="14"/>
    </row>
    <row r="44" spans="1:45" ht="15.75" customHeight="1">
      <c r="A44" s="20">
        <v>7</v>
      </c>
      <c r="B44" s="12" t="s">
        <v>95</v>
      </c>
      <c r="C44" s="13"/>
      <c r="D44" s="14"/>
      <c r="E44" s="15">
        <f>SUM(E45:E46)</f>
        <v>5756</v>
      </c>
      <c r="F44" s="12">
        <v>18</v>
      </c>
      <c r="G44" s="12">
        <v>18</v>
      </c>
      <c r="H44" s="14"/>
      <c r="I44" s="14"/>
      <c r="J44" s="16"/>
      <c r="K44" s="12"/>
      <c r="L44" s="14"/>
      <c r="M44" s="12">
        <v>11</v>
      </c>
      <c r="N44" s="14"/>
      <c r="O44" s="14"/>
      <c r="P44" s="14"/>
      <c r="Q44" s="14"/>
      <c r="R44" s="14"/>
      <c r="S44" s="14"/>
      <c r="T44" s="14"/>
      <c r="U44" s="12">
        <v>263</v>
      </c>
      <c r="V44" s="14"/>
      <c r="W44" s="14"/>
      <c r="X44" s="14"/>
      <c r="Y44" s="14"/>
      <c r="Z44" s="14"/>
      <c r="AA44" s="14"/>
      <c r="AB44" s="14"/>
      <c r="AC44" s="12">
        <v>13</v>
      </c>
      <c r="AD44" s="14"/>
      <c r="AE44" s="14"/>
      <c r="AF44" s="14"/>
      <c r="AG44" s="14"/>
      <c r="AH44" s="14"/>
      <c r="AI44" s="14"/>
    </row>
    <row r="45" spans="1:45" ht="15.75" customHeight="1">
      <c r="A45" s="11"/>
      <c r="B45" s="17" t="s">
        <v>96</v>
      </c>
      <c r="C45" s="18" t="s">
        <v>97</v>
      </c>
      <c r="D45" s="14"/>
      <c r="E45" s="17">
        <v>5506</v>
      </c>
      <c r="F45" s="17">
        <v>16</v>
      </c>
      <c r="G45" s="17">
        <v>16</v>
      </c>
      <c r="H45" s="17"/>
      <c r="I45" s="14"/>
      <c r="J45" s="19" t="s">
        <v>30</v>
      </c>
      <c r="K45" s="17"/>
      <c r="L45" s="14"/>
      <c r="M45" s="17">
        <v>7</v>
      </c>
      <c r="N45" s="14"/>
      <c r="O45" s="14"/>
      <c r="P45" s="14"/>
      <c r="Q45" s="14"/>
      <c r="R45" s="14"/>
      <c r="S45" s="14"/>
      <c r="T45" s="14"/>
      <c r="U45" s="17">
        <v>161</v>
      </c>
      <c r="V45" s="14"/>
      <c r="W45" s="14"/>
      <c r="X45" s="14"/>
      <c r="Y45" s="14"/>
      <c r="Z45" s="14"/>
      <c r="AA45" s="14"/>
      <c r="AB45" s="14"/>
      <c r="AC45" s="17">
        <v>8</v>
      </c>
      <c r="AD45" s="14"/>
      <c r="AE45" s="14"/>
      <c r="AF45" s="14"/>
      <c r="AG45" s="14"/>
      <c r="AH45" s="14"/>
      <c r="AI45" s="14"/>
    </row>
    <row r="46" spans="1:45" ht="15.75" customHeight="1">
      <c r="A46" s="11"/>
      <c r="B46" s="17" t="s">
        <v>98</v>
      </c>
      <c r="C46" s="18" t="s">
        <v>99</v>
      </c>
      <c r="D46" s="14"/>
      <c r="E46" s="17">
        <v>250</v>
      </c>
      <c r="F46" s="17">
        <v>2</v>
      </c>
      <c r="G46" s="17">
        <v>2</v>
      </c>
      <c r="H46" s="14"/>
      <c r="I46" s="14"/>
      <c r="J46" s="16"/>
      <c r="K46" s="17">
        <v>10</v>
      </c>
      <c r="L46" s="14"/>
      <c r="M46" s="17">
        <v>2</v>
      </c>
      <c r="N46" s="14"/>
      <c r="O46" s="14"/>
      <c r="P46" s="14"/>
      <c r="Q46" s="14"/>
      <c r="R46" s="14"/>
      <c r="S46" s="14"/>
      <c r="T46" s="14"/>
      <c r="U46" s="17">
        <v>57</v>
      </c>
      <c r="V46" s="14"/>
      <c r="W46" s="14"/>
      <c r="X46" s="14"/>
      <c r="Y46" s="14"/>
      <c r="Z46" s="14"/>
      <c r="AA46" s="14"/>
      <c r="AB46" s="14"/>
      <c r="AC46" s="17">
        <v>3</v>
      </c>
      <c r="AD46" s="14"/>
      <c r="AE46" s="14"/>
      <c r="AF46" s="14"/>
      <c r="AG46" s="14"/>
      <c r="AH46" s="14"/>
      <c r="AI46" s="14"/>
    </row>
    <row r="47" spans="1:45" ht="15.75" customHeight="1">
      <c r="A47" s="20"/>
      <c r="B47" s="12" t="s">
        <v>100</v>
      </c>
      <c r="C47" s="18" t="s">
        <v>97</v>
      </c>
      <c r="D47" s="14"/>
      <c r="E47" s="17" t="s">
        <v>67</v>
      </c>
      <c r="F47" s="17">
        <v>2</v>
      </c>
      <c r="G47" s="17">
        <v>2</v>
      </c>
      <c r="H47" s="14"/>
      <c r="I47" s="14"/>
      <c r="J47" s="16"/>
      <c r="K47" s="17">
        <v>4</v>
      </c>
      <c r="L47" s="14"/>
      <c r="M47" s="17">
        <v>2</v>
      </c>
      <c r="N47" s="14"/>
      <c r="O47" s="14"/>
      <c r="P47" s="14"/>
      <c r="Q47" s="14"/>
      <c r="R47" s="14"/>
      <c r="S47" s="14"/>
      <c r="T47" s="14"/>
      <c r="U47" s="17">
        <v>45</v>
      </c>
      <c r="V47" s="14"/>
      <c r="W47" s="14"/>
      <c r="X47" s="14"/>
      <c r="Y47" s="14"/>
      <c r="Z47" s="14"/>
      <c r="AA47" s="14"/>
      <c r="AB47" s="14"/>
      <c r="AC47" s="17">
        <v>2</v>
      </c>
      <c r="AD47" s="14"/>
      <c r="AE47" s="14"/>
      <c r="AF47" s="14"/>
      <c r="AG47" s="14"/>
      <c r="AH47" s="14"/>
      <c r="AI47" s="14"/>
    </row>
    <row r="48" spans="1:45" ht="15.75" customHeight="1">
      <c r="A48" s="20">
        <v>8</v>
      </c>
      <c r="B48" s="12" t="s">
        <v>101</v>
      </c>
      <c r="C48" s="27"/>
      <c r="D48" s="15"/>
      <c r="E48" s="12">
        <f>SUM(E49:E50)</f>
        <v>4559.7</v>
      </c>
      <c r="F48" s="12">
        <v>15</v>
      </c>
      <c r="G48" s="12">
        <v>8</v>
      </c>
      <c r="H48" s="15"/>
      <c r="I48" s="15"/>
      <c r="J48" s="20"/>
      <c r="K48" s="12"/>
      <c r="L48" s="15"/>
      <c r="M48" s="12">
        <v>7</v>
      </c>
      <c r="N48" s="15"/>
      <c r="O48" s="15"/>
      <c r="P48" s="15"/>
      <c r="Q48" s="15"/>
      <c r="R48" s="15"/>
      <c r="S48" s="15"/>
      <c r="T48" s="15"/>
      <c r="U48" s="12">
        <f>SUM(U49:U50)</f>
        <v>211</v>
      </c>
      <c r="V48" s="12"/>
      <c r="W48" s="15"/>
      <c r="X48" s="15"/>
      <c r="Y48" s="15"/>
      <c r="Z48" s="15"/>
      <c r="AA48" s="15"/>
      <c r="AB48" s="15"/>
      <c r="AC48" s="12">
        <f>SUM(AC49:AC50)</f>
        <v>7</v>
      </c>
      <c r="AD48" s="15"/>
      <c r="AE48" s="15"/>
      <c r="AF48" s="15"/>
      <c r="AG48" s="15"/>
      <c r="AH48" s="15"/>
      <c r="AI48" s="15"/>
      <c r="AJ48" s="25"/>
      <c r="AK48" s="25"/>
      <c r="AL48" s="25"/>
      <c r="AM48" s="25"/>
      <c r="AN48" s="25"/>
      <c r="AO48" s="25"/>
      <c r="AP48" s="25"/>
      <c r="AQ48" s="25"/>
      <c r="AR48" s="25"/>
      <c r="AS48" s="25"/>
    </row>
    <row r="49" spans="1:35" ht="15.75" customHeight="1">
      <c r="A49" s="11"/>
      <c r="B49" s="17" t="s">
        <v>96</v>
      </c>
      <c r="C49" s="18" t="s">
        <v>102</v>
      </c>
      <c r="D49" s="14"/>
      <c r="E49" s="17">
        <v>4278</v>
      </c>
      <c r="F49" s="17">
        <v>13</v>
      </c>
      <c r="G49" s="17">
        <v>8</v>
      </c>
      <c r="H49" s="17">
        <v>5</v>
      </c>
      <c r="I49" s="14"/>
      <c r="J49" s="19" t="s">
        <v>30</v>
      </c>
      <c r="K49" s="14"/>
      <c r="L49" s="14"/>
      <c r="M49" s="17">
        <v>6</v>
      </c>
      <c r="N49" s="14"/>
      <c r="O49" s="14"/>
      <c r="P49" s="14"/>
      <c r="Q49" s="14"/>
      <c r="R49" s="14"/>
      <c r="S49" s="14"/>
      <c r="T49" s="14"/>
      <c r="U49" s="17">
        <v>189</v>
      </c>
      <c r="V49" s="17"/>
      <c r="W49" s="14"/>
      <c r="X49" s="14"/>
      <c r="Y49" s="14"/>
      <c r="Z49" s="14"/>
      <c r="AA49" s="14"/>
      <c r="AB49" s="14"/>
      <c r="AC49" s="17">
        <v>6</v>
      </c>
      <c r="AD49" s="14"/>
      <c r="AE49" s="14"/>
      <c r="AF49" s="14"/>
      <c r="AG49" s="14"/>
      <c r="AH49" s="14"/>
      <c r="AI49" s="14"/>
    </row>
    <row r="50" spans="1:35" ht="15.75" customHeight="1">
      <c r="A50" s="11"/>
      <c r="B50" s="17" t="s">
        <v>103</v>
      </c>
      <c r="C50" s="18" t="s">
        <v>104</v>
      </c>
      <c r="D50" s="14"/>
      <c r="E50" s="17">
        <v>281.7</v>
      </c>
      <c r="F50" s="17">
        <v>2</v>
      </c>
      <c r="G50" s="14"/>
      <c r="H50" s="17">
        <v>2</v>
      </c>
      <c r="I50" s="14"/>
      <c r="J50" s="19" t="s">
        <v>30</v>
      </c>
      <c r="K50" s="17">
        <v>25</v>
      </c>
      <c r="L50" s="14"/>
      <c r="M50" s="17">
        <v>1</v>
      </c>
      <c r="N50" s="14"/>
      <c r="O50" s="14"/>
      <c r="P50" s="14"/>
      <c r="Q50" s="14"/>
      <c r="R50" s="14"/>
      <c r="S50" s="14"/>
      <c r="T50" s="14"/>
      <c r="U50" s="17">
        <v>22</v>
      </c>
      <c r="V50" s="17"/>
      <c r="W50" s="14"/>
      <c r="X50" s="14"/>
      <c r="Y50" s="14"/>
      <c r="Z50" s="14"/>
      <c r="AA50" s="14"/>
      <c r="AB50" s="14"/>
      <c r="AC50" s="17">
        <v>1</v>
      </c>
      <c r="AD50" s="14"/>
      <c r="AE50" s="14"/>
      <c r="AF50" s="14"/>
      <c r="AG50" s="14"/>
      <c r="AH50" s="14"/>
      <c r="AI50" s="14"/>
    </row>
    <row r="51" spans="1:35" ht="15.75" customHeight="1"/>
    <row r="52" spans="1:35" ht="15.75" customHeight="1">
      <c r="A52" s="28" t="s">
        <v>105</v>
      </c>
      <c r="B52" s="28"/>
    </row>
    <row r="53" spans="1:35" ht="15.75" customHeight="1">
      <c r="A53" s="28" t="s">
        <v>106</v>
      </c>
      <c r="B53" s="29" t="s">
        <v>107</v>
      </c>
    </row>
    <row r="54" spans="1:35" ht="15.75" customHeight="1">
      <c r="A54" s="28" t="s">
        <v>108</v>
      </c>
      <c r="B54" s="29" t="s">
        <v>109</v>
      </c>
    </row>
    <row r="55" spans="1:35" ht="15.75" customHeight="1">
      <c r="A55" s="30"/>
    </row>
    <row r="56" spans="1:35" ht="15.75" customHeight="1">
      <c r="A56" s="31" t="s">
        <v>110</v>
      </c>
    </row>
    <row r="57" spans="1:35" ht="15.75" customHeight="1">
      <c r="A57" s="236" t="s">
        <v>4</v>
      </c>
      <c r="B57" s="235" t="s">
        <v>111</v>
      </c>
      <c r="C57" s="32"/>
      <c r="D57" s="32"/>
      <c r="E57" s="32"/>
      <c r="F57" s="32"/>
      <c r="G57" s="32"/>
      <c r="H57" s="32"/>
      <c r="I57" s="32"/>
      <c r="J57" s="32"/>
      <c r="K57" s="235" t="s">
        <v>112</v>
      </c>
      <c r="L57" s="234" t="s">
        <v>13</v>
      </c>
      <c r="M57" s="231"/>
      <c r="N57" s="231"/>
      <c r="O57" s="231"/>
      <c r="P57" s="231"/>
      <c r="Q57" s="231"/>
      <c r="R57" s="231"/>
      <c r="S57" s="232"/>
      <c r="T57" s="234" t="s">
        <v>14</v>
      </c>
      <c r="U57" s="231"/>
      <c r="V57" s="231"/>
      <c r="W57" s="231"/>
      <c r="X57" s="231"/>
      <c r="Y57" s="231"/>
      <c r="Z57" s="231"/>
      <c r="AA57" s="232"/>
      <c r="AB57" s="234" t="s">
        <v>15</v>
      </c>
      <c r="AC57" s="231"/>
      <c r="AD57" s="231"/>
      <c r="AE57" s="231"/>
      <c r="AF57" s="231"/>
      <c r="AG57" s="231"/>
      <c r="AH57" s="231"/>
      <c r="AI57" s="232"/>
    </row>
    <row r="58" spans="1:35" ht="27.75" customHeight="1">
      <c r="A58" s="228"/>
      <c r="B58" s="228"/>
      <c r="C58" s="32"/>
      <c r="D58" s="32"/>
      <c r="E58" s="32"/>
      <c r="F58" s="32"/>
      <c r="G58" s="32"/>
      <c r="H58" s="32"/>
      <c r="I58" s="32"/>
      <c r="J58" s="32"/>
      <c r="K58" s="228"/>
      <c r="L58" s="33" t="s">
        <v>19</v>
      </c>
      <c r="M58" s="33" t="s">
        <v>20</v>
      </c>
      <c r="N58" s="33" t="s">
        <v>21</v>
      </c>
      <c r="O58" s="33" t="s">
        <v>22</v>
      </c>
      <c r="P58" s="33" t="s">
        <v>23</v>
      </c>
      <c r="Q58" s="33" t="s">
        <v>24</v>
      </c>
      <c r="R58" s="33" t="s">
        <v>25</v>
      </c>
      <c r="S58" s="33" t="s">
        <v>26</v>
      </c>
      <c r="T58" s="33" t="s">
        <v>19</v>
      </c>
      <c r="U58" s="33" t="s">
        <v>20</v>
      </c>
      <c r="V58" s="33" t="s">
        <v>21</v>
      </c>
      <c r="W58" s="33" t="s">
        <v>22</v>
      </c>
      <c r="X58" s="33" t="s">
        <v>23</v>
      </c>
      <c r="Y58" s="33" t="s">
        <v>24</v>
      </c>
      <c r="Z58" s="33" t="s">
        <v>25</v>
      </c>
      <c r="AA58" s="33" t="s">
        <v>26</v>
      </c>
      <c r="AB58" s="33" t="s">
        <v>19</v>
      </c>
      <c r="AC58" s="33" t="s">
        <v>20</v>
      </c>
      <c r="AD58" s="33" t="s">
        <v>21</v>
      </c>
      <c r="AE58" s="33" t="s">
        <v>22</v>
      </c>
      <c r="AF58" s="33" t="s">
        <v>23</v>
      </c>
      <c r="AG58" s="33" t="s">
        <v>24</v>
      </c>
      <c r="AH58" s="33" t="s">
        <v>25</v>
      </c>
      <c r="AI58" s="33" t="s">
        <v>26</v>
      </c>
    </row>
    <row r="59" spans="1:35" ht="15.75" customHeight="1">
      <c r="A59" s="16">
        <v>1</v>
      </c>
      <c r="B59" s="34" t="s">
        <v>113</v>
      </c>
      <c r="C59" s="14"/>
      <c r="D59" s="14"/>
      <c r="E59" s="14"/>
      <c r="F59" s="14"/>
      <c r="G59" s="14"/>
      <c r="H59" s="14"/>
      <c r="I59" s="14"/>
      <c r="J59" s="14"/>
      <c r="K59" s="14"/>
      <c r="L59" s="15">
        <v>1</v>
      </c>
      <c r="M59" s="15">
        <v>7</v>
      </c>
      <c r="N59" s="15"/>
      <c r="O59" s="15"/>
      <c r="P59" s="15"/>
      <c r="Q59" s="15"/>
      <c r="R59" s="15"/>
      <c r="S59" s="15"/>
      <c r="T59" s="15">
        <v>35</v>
      </c>
      <c r="U59" s="15">
        <v>198</v>
      </c>
      <c r="V59" s="15"/>
      <c r="W59" s="15"/>
      <c r="X59" s="15"/>
      <c r="Y59" s="15"/>
      <c r="Z59" s="15"/>
      <c r="AA59" s="15"/>
      <c r="AB59" s="15">
        <v>2</v>
      </c>
      <c r="AC59" s="15">
        <v>13</v>
      </c>
      <c r="AD59" s="14"/>
      <c r="AE59" s="14"/>
      <c r="AF59" s="14"/>
      <c r="AG59" s="14"/>
      <c r="AH59" s="14"/>
      <c r="AI59" s="14"/>
    </row>
    <row r="60" spans="1:35" ht="15.75" customHeight="1">
      <c r="A60" s="16">
        <v>2</v>
      </c>
      <c r="B60" s="35" t="s">
        <v>114</v>
      </c>
      <c r="C60" s="36"/>
      <c r="D60" s="36"/>
      <c r="E60" s="36"/>
      <c r="F60" s="36"/>
      <c r="G60" s="36"/>
      <c r="H60" s="36"/>
      <c r="I60" s="36"/>
      <c r="J60" s="36"/>
      <c r="K60" s="36" t="s">
        <v>115</v>
      </c>
      <c r="L60" s="15"/>
      <c r="M60" s="15">
        <v>3</v>
      </c>
      <c r="N60" s="15"/>
      <c r="O60" s="15"/>
      <c r="P60" s="15"/>
      <c r="Q60" s="15"/>
      <c r="R60" s="15"/>
      <c r="S60" s="15"/>
      <c r="T60" s="15"/>
      <c r="U60" s="15">
        <v>74</v>
      </c>
      <c r="V60" s="15"/>
      <c r="W60" s="15"/>
      <c r="X60" s="15"/>
      <c r="Y60" s="15"/>
      <c r="Z60" s="15"/>
      <c r="AA60" s="15"/>
      <c r="AB60" s="15"/>
      <c r="AC60" s="15">
        <v>4</v>
      </c>
      <c r="AD60" s="14"/>
      <c r="AE60" s="14"/>
      <c r="AF60" s="14"/>
      <c r="AG60" s="14"/>
      <c r="AH60" s="14"/>
      <c r="AI60" s="14"/>
    </row>
    <row r="61" spans="1:35" ht="15.75" customHeight="1">
      <c r="A61" s="16">
        <v>3</v>
      </c>
      <c r="B61" s="35" t="s">
        <v>116</v>
      </c>
      <c r="C61" s="36"/>
      <c r="D61" s="36"/>
      <c r="E61" s="36"/>
      <c r="F61" s="36"/>
      <c r="G61" s="36"/>
      <c r="H61" s="36"/>
      <c r="I61" s="36"/>
      <c r="J61" s="36"/>
      <c r="K61" s="36" t="s">
        <v>117</v>
      </c>
      <c r="L61" s="15"/>
      <c r="M61" s="15">
        <v>3</v>
      </c>
      <c r="N61" s="15"/>
      <c r="O61" s="15"/>
      <c r="P61" s="15"/>
      <c r="Q61" s="15"/>
      <c r="R61" s="15"/>
      <c r="S61" s="15"/>
      <c r="T61" s="15"/>
      <c r="U61" s="15">
        <v>74</v>
      </c>
      <c r="V61" s="15"/>
      <c r="W61" s="15"/>
      <c r="X61" s="15"/>
      <c r="Y61" s="15"/>
      <c r="Z61" s="15"/>
      <c r="AA61" s="15"/>
      <c r="AB61" s="15"/>
      <c r="AC61" s="15">
        <v>6</v>
      </c>
      <c r="AD61" s="14"/>
      <c r="AE61" s="14"/>
      <c r="AF61" s="14"/>
      <c r="AG61" s="14"/>
      <c r="AH61" s="14"/>
      <c r="AI61" s="14"/>
    </row>
    <row r="62" spans="1:35" ht="15.75" customHeight="1"/>
  </sheetData>
  <mergeCells count="17">
    <mergeCell ref="B57:B58"/>
    <mergeCell ref="A57:A58"/>
    <mergeCell ref="A6:A7"/>
    <mergeCell ref="L6:S6"/>
    <mergeCell ref="K6:K7"/>
    <mergeCell ref="B6:B7"/>
    <mergeCell ref="C6:C7"/>
    <mergeCell ref="T6:AA6"/>
    <mergeCell ref="AB6:AI6"/>
    <mergeCell ref="E6:E7"/>
    <mergeCell ref="D6:D7"/>
    <mergeCell ref="L57:S57"/>
    <mergeCell ref="F6:F7"/>
    <mergeCell ref="J6:J7"/>
    <mergeCell ref="T57:AA57"/>
    <mergeCell ref="AB57:AI57"/>
    <mergeCell ref="K57:K58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1024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11.25" defaultRowHeight="15" customHeight="1"/>
  <cols>
    <col min="1" max="1" width="4.125" customWidth="1"/>
    <col min="2" max="2" width="26.25" customWidth="1"/>
    <col min="3" max="3" width="31.625" customWidth="1"/>
    <col min="4" max="4" width="7.625" customWidth="1"/>
    <col min="5" max="5" width="8.25" customWidth="1"/>
    <col min="6" max="6" width="6.375" customWidth="1"/>
    <col min="7" max="9" width="6.75" customWidth="1"/>
    <col min="10" max="10" width="10" customWidth="1"/>
    <col min="11" max="11" width="16.25" customWidth="1"/>
    <col min="12" max="12" width="6" customWidth="1"/>
    <col min="13" max="14" width="7.125" customWidth="1"/>
    <col min="15" max="15" width="6.75" customWidth="1"/>
    <col min="16" max="16" width="5" customWidth="1"/>
    <col min="17" max="17" width="5.125" customWidth="1"/>
    <col min="18" max="18" width="6.5" customWidth="1"/>
    <col min="19" max="19" width="5" customWidth="1"/>
    <col min="20" max="20" width="6" customWidth="1"/>
    <col min="21" max="22" width="7.125" customWidth="1"/>
    <col min="23" max="23" width="6.25" customWidth="1"/>
    <col min="24" max="24" width="5" customWidth="1"/>
    <col min="25" max="25" width="5.125" customWidth="1"/>
    <col min="26" max="26" width="6.5" customWidth="1"/>
    <col min="27" max="27" width="6.25" customWidth="1"/>
    <col min="28" max="28" width="7.25" customWidth="1"/>
    <col min="29" max="30" width="8.875" customWidth="1"/>
    <col min="31" max="31" width="8.5" customWidth="1"/>
    <col min="32" max="32" width="5.75" customWidth="1"/>
    <col min="33" max="33" width="6.125" customWidth="1"/>
    <col min="34" max="34" width="7.875" customWidth="1"/>
    <col min="35" max="35" width="6" customWidth="1"/>
    <col min="36" max="45" width="11.25" customWidth="1"/>
  </cols>
  <sheetData>
    <row r="1" spans="1:35" ht="15.75" customHeight="1">
      <c r="A1" s="3" t="s">
        <v>118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35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5" ht="15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35" ht="15.75" customHeight="1">
      <c r="A4" s="1" t="s">
        <v>3</v>
      </c>
      <c r="B4" s="3"/>
      <c r="C4" s="3"/>
      <c r="D4" s="3"/>
      <c r="E4" s="3"/>
      <c r="F4" s="3"/>
      <c r="G4" s="3"/>
      <c r="H4" s="3"/>
      <c r="I4" s="3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35" ht="15.75" customHeight="1">
      <c r="A5" s="4"/>
      <c r="B5" s="5"/>
      <c r="C5" s="6"/>
      <c r="D5" s="6"/>
      <c r="E5" s="6"/>
      <c r="F5" s="6"/>
      <c r="G5" s="6"/>
      <c r="H5" s="6"/>
      <c r="I5" s="6"/>
      <c r="J5" s="6"/>
      <c r="K5" s="5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5.75" customHeight="1">
      <c r="A6" s="229" t="s">
        <v>4</v>
      </c>
      <c r="B6" s="227" t="s">
        <v>5</v>
      </c>
      <c r="C6" s="233" t="s">
        <v>6</v>
      </c>
      <c r="D6" s="233" t="s">
        <v>119</v>
      </c>
      <c r="E6" s="233" t="s">
        <v>8</v>
      </c>
      <c r="F6" s="233" t="s">
        <v>9</v>
      </c>
      <c r="G6" s="7" t="s">
        <v>10</v>
      </c>
      <c r="H6" s="8"/>
      <c r="I6" s="8"/>
      <c r="J6" s="233" t="s">
        <v>11</v>
      </c>
      <c r="K6" s="227" t="s">
        <v>157</v>
      </c>
      <c r="L6" s="230" t="s">
        <v>13</v>
      </c>
      <c r="M6" s="231"/>
      <c r="N6" s="231"/>
      <c r="O6" s="231"/>
      <c r="P6" s="231"/>
      <c r="Q6" s="231"/>
      <c r="R6" s="231"/>
      <c r="S6" s="232"/>
      <c r="T6" s="230" t="s">
        <v>14</v>
      </c>
      <c r="U6" s="231"/>
      <c r="V6" s="231"/>
      <c r="W6" s="231"/>
      <c r="X6" s="231"/>
      <c r="Y6" s="231"/>
      <c r="Z6" s="231"/>
      <c r="AA6" s="232"/>
      <c r="AB6" s="230" t="s">
        <v>15</v>
      </c>
      <c r="AC6" s="231"/>
      <c r="AD6" s="231"/>
      <c r="AE6" s="231"/>
      <c r="AF6" s="231"/>
      <c r="AG6" s="231"/>
      <c r="AH6" s="231"/>
      <c r="AI6" s="232"/>
    </row>
    <row r="7" spans="1:35" ht="30.75" customHeight="1">
      <c r="A7" s="228"/>
      <c r="B7" s="228"/>
      <c r="C7" s="228"/>
      <c r="D7" s="228"/>
      <c r="E7" s="228"/>
      <c r="F7" s="228"/>
      <c r="G7" s="9" t="s">
        <v>16</v>
      </c>
      <c r="H7" s="9" t="s">
        <v>17</v>
      </c>
      <c r="I7" s="9" t="s">
        <v>18</v>
      </c>
      <c r="J7" s="228"/>
      <c r="K7" s="228"/>
      <c r="L7" s="10" t="s">
        <v>19</v>
      </c>
      <c r="M7" s="10" t="s">
        <v>20</v>
      </c>
      <c r="N7" s="10" t="s">
        <v>21</v>
      </c>
      <c r="O7" s="10" t="s">
        <v>22</v>
      </c>
      <c r="P7" s="10" t="s">
        <v>23</v>
      </c>
      <c r="Q7" s="10" t="s">
        <v>24</v>
      </c>
      <c r="R7" s="10" t="s">
        <v>25</v>
      </c>
      <c r="S7" s="10" t="s">
        <v>26</v>
      </c>
      <c r="T7" s="10" t="s">
        <v>19</v>
      </c>
      <c r="U7" s="10" t="s">
        <v>20</v>
      </c>
      <c r="V7" s="10" t="s">
        <v>21</v>
      </c>
      <c r="W7" s="10" t="s">
        <v>22</v>
      </c>
      <c r="X7" s="10" t="s">
        <v>23</v>
      </c>
      <c r="Y7" s="10" t="s">
        <v>24</v>
      </c>
      <c r="Z7" s="10" t="s">
        <v>25</v>
      </c>
      <c r="AA7" s="10" t="s">
        <v>26</v>
      </c>
      <c r="AB7" s="10" t="s">
        <v>19</v>
      </c>
      <c r="AC7" s="10" t="s">
        <v>20</v>
      </c>
      <c r="AD7" s="10" t="s">
        <v>21</v>
      </c>
      <c r="AE7" s="10" t="s">
        <v>22</v>
      </c>
      <c r="AF7" s="10" t="s">
        <v>23</v>
      </c>
      <c r="AG7" s="10" t="s">
        <v>24</v>
      </c>
      <c r="AH7" s="10" t="s">
        <v>25</v>
      </c>
      <c r="AI7" s="10" t="s">
        <v>26</v>
      </c>
    </row>
    <row r="8" spans="1:35" ht="15.75" customHeight="1">
      <c r="A8" s="20">
        <v>1</v>
      </c>
      <c r="B8" s="12" t="s">
        <v>122</v>
      </c>
      <c r="C8" s="18"/>
      <c r="D8" s="14"/>
      <c r="E8" s="12">
        <f t="shared" ref="E8:H8" si="0">E9</f>
        <v>6349</v>
      </c>
      <c r="F8" s="12">
        <f t="shared" si="0"/>
        <v>33</v>
      </c>
      <c r="G8" s="12">
        <f t="shared" si="0"/>
        <v>16</v>
      </c>
      <c r="H8" s="12">
        <f t="shared" si="0"/>
        <v>17</v>
      </c>
      <c r="I8" s="14"/>
      <c r="J8" s="16"/>
      <c r="K8" s="14"/>
      <c r="L8" s="14"/>
      <c r="M8" s="14"/>
      <c r="N8" s="14"/>
      <c r="O8" s="12">
        <f>O9</f>
        <v>32</v>
      </c>
      <c r="P8" s="14"/>
      <c r="Q8" s="14"/>
      <c r="R8" s="14"/>
      <c r="S8" s="14"/>
      <c r="T8" s="14"/>
      <c r="U8" s="14"/>
      <c r="V8" s="14"/>
      <c r="W8" s="12">
        <f>W9</f>
        <v>1055</v>
      </c>
      <c r="X8" s="14"/>
      <c r="Y8" s="14"/>
      <c r="Z8" s="14"/>
      <c r="AA8" s="14"/>
      <c r="AB8" s="14"/>
      <c r="AC8" s="14"/>
      <c r="AD8" s="14"/>
      <c r="AE8" s="12">
        <f>AE9</f>
        <v>45</v>
      </c>
      <c r="AF8" s="14"/>
      <c r="AG8" s="14"/>
      <c r="AH8" s="14"/>
      <c r="AI8" s="14"/>
    </row>
    <row r="9" spans="1:35" ht="18" customHeight="1">
      <c r="A9" s="16"/>
      <c r="B9" s="17" t="s">
        <v>123</v>
      </c>
      <c r="C9" s="18" t="s">
        <v>124</v>
      </c>
      <c r="D9" s="14"/>
      <c r="E9" s="17">
        <v>6349</v>
      </c>
      <c r="F9" s="17">
        <v>33</v>
      </c>
      <c r="G9" s="17">
        <v>16</v>
      </c>
      <c r="H9" s="17">
        <v>17</v>
      </c>
      <c r="I9" s="14"/>
      <c r="J9" s="16"/>
      <c r="K9" s="14"/>
      <c r="L9" s="14"/>
      <c r="M9" s="14"/>
      <c r="N9" s="14"/>
      <c r="O9" s="17">
        <v>32</v>
      </c>
      <c r="P9" s="14"/>
      <c r="Q9" s="14"/>
      <c r="R9" s="14"/>
      <c r="S9" s="14"/>
      <c r="T9" s="14"/>
      <c r="U9" s="14"/>
      <c r="V9" s="14"/>
      <c r="W9" s="17">
        <v>1055</v>
      </c>
      <c r="X9" s="14"/>
      <c r="Y9" s="14"/>
      <c r="Z9" s="14"/>
      <c r="AA9" s="14"/>
      <c r="AB9" s="14"/>
      <c r="AC9" s="14"/>
      <c r="AD9" s="14"/>
      <c r="AE9" s="17">
        <v>45</v>
      </c>
      <c r="AF9" s="14"/>
      <c r="AG9" s="14"/>
      <c r="AH9" s="14"/>
      <c r="AI9" s="14"/>
    </row>
    <row r="10" spans="1:35" ht="15.75" customHeight="1">
      <c r="A10" s="19">
        <v>2</v>
      </c>
      <c r="B10" s="12" t="s">
        <v>125</v>
      </c>
      <c r="C10" s="45"/>
      <c r="D10" s="45"/>
      <c r="E10" s="45">
        <f t="shared" ref="E10:I10" si="1">SUM(E11:E15)</f>
        <v>7618.4</v>
      </c>
      <c r="F10" s="45">
        <f t="shared" si="1"/>
        <v>27</v>
      </c>
      <c r="G10" s="45">
        <f t="shared" si="1"/>
        <v>0</v>
      </c>
      <c r="H10" s="45">
        <f t="shared" si="1"/>
        <v>26</v>
      </c>
      <c r="I10" s="45">
        <f t="shared" si="1"/>
        <v>1</v>
      </c>
      <c r="J10" s="45"/>
      <c r="K10" s="45"/>
      <c r="L10" s="45"/>
      <c r="M10" s="45"/>
      <c r="N10" s="45"/>
      <c r="O10" s="45">
        <f>SUM(O11:O15)</f>
        <v>18</v>
      </c>
      <c r="P10" s="15"/>
      <c r="Q10" s="15"/>
      <c r="R10" s="15"/>
      <c r="S10" s="15"/>
      <c r="T10" s="15"/>
      <c r="U10" s="15"/>
      <c r="V10" s="15"/>
      <c r="W10" s="45">
        <f>SUM(W11:W15)</f>
        <v>259</v>
      </c>
      <c r="X10" s="15"/>
      <c r="Y10" s="15"/>
      <c r="Z10" s="15"/>
      <c r="AA10" s="15"/>
      <c r="AB10" s="15"/>
      <c r="AC10" s="15"/>
      <c r="AD10" s="15"/>
      <c r="AE10" s="45">
        <f>SUM(AE11:AE15)</f>
        <v>24</v>
      </c>
      <c r="AF10" s="15"/>
      <c r="AG10" s="15"/>
      <c r="AH10" s="15"/>
      <c r="AI10" s="15"/>
    </row>
    <row r="11" spans="1:35" ht="15.75" customHeight="1">
      <c r="A11" s="16"/>
      <c r="B11" s="17" t="s">
        <v>126</v>
      </c>
      <c r="C11" s="18" t="s">
        <v>127</v>
      </c>
      <c r="D11" s="14"/>
      <c r="E11" s="17">
        <v>5387</v>
      </c>
      <c r="F11" s="17">
        <v>16</v>
      </c>
      <c r="G11" s="17"/>
      <c r="H11" s="17">
        <v>16</v>
      </c>
      <c r="I11" s="14"/>
      <c r="J11" s="19" t="s">
        <v>30</v>
      </c>
      <c r="K11" s="17">
        <v>2</v>
      </c>
      <c r="L11" s="14"/>
      <c r="M11" s="14"/>
      <c r="N11" s="14"/>
      <c r="O11" s="17">
        <v>9</v>
      </c>
      <c r="P11" s="14"/>
      <c r="Q11" s="14"/>
      <c r="R11" s="14"/>
      <c r="S11" s="14"/>
      <c r="T11" s="14"/>
      <c r="U11" s="14"/>
      <c r="V11" s="14"/>
      <c r="W11" s="17">
        <v>201</v>
      </c>
      <c r="X11" s="14"/>
      <c r="Y11" s="14"/>
      <c r="Z11" s="14"/>
      <c r="AA11" s="14"/>
      <c r="AB11" s="14"/>
      <c r="AC11" s="14"/>
      <c r="AD11" s="14"/>
      <c r="AE11" s="17">
        <v>8</v>
      </c>
      <c r="AF11" s="14"/>
      <c r="AG11" s="14"/>
      <c r="AH11" s="14"/>
      <c r="AI11" s="14"/>
    </row>
    <row r="12" spans="1:35" ht="15.75" customHeight="1">
      <c r="A12" s="16"/>
      <c r="B12" s="17" t="s">
        <v>128</v>
      </c>
      <c r="C12" s="18" t="s">
        <v>127</v>
      </c>
      <c r="D12" s="14"/>
      <c r="E12" s="17">
        <v>1195.4000000000001</v>
      </c>
      <c r="F12" s="17">
        <v>5</v>
      </c>
      <c r="G12" s="14"/>
      <c r="H12" s="17">
        <v>5</v>
      </c>
      <c r="I12" s="14"/>
      <c r="J12" s="19" t="s">
        <v>129</v>
      </c>
      <c r="K12" s="17">
        <v>2</v>
      </c>
      <c r="L12" s="14"/>
      <c r="M12" s="14"/>
      <c r="N12" s="14"/>
      <c r="O12" s="17">
        <v>5</v>
      </c>
      <c r="P12" s="14"/>
      <c r="Q12" s="14"/>
      <c r="R12" s="14"/>
      <c r="S12" s="14"/>
      <c r="T12" s="14"/>
      <c r="U12" s="14"/>
      <c r="V12" s="14"/>
      <c r="W12" s="17">
        <v>58</v>
      </c>
      <c r="X12" s="14"/>
      <c r="Y12" s="14"/>
      <c r="Z12" s="14"/>
      <c r="AA12" s="14"/>
      <c r="AB12" s="14"/>
      <c r="AC12" s="14"/>
      <c r="AD12" s="14"/>
      <c r="AE12" s="17">
        <v>16</v>
      </c>
      <c r="AF12" s="14"/>
      <c r="AG12" s="14"/>
      <c r="AH12" s="14"/>
      <c r="AI12" s="14"/>
    </row>
    <row r="13" spans="1:35" ht="15.75" customHeight="1">
      <c r="A13" s="16"/>
      <c r="B13" s="17" t="s">
        <v>130</v>
      </c>
      <c r="C13" s="18" t="s">
        <v>127</v>
      </c>
      <c r="D13" s="17">
        <v>2012</v>
      </c>
      <c r="E13" s="17">
        <v>423</v>
      </c>
      <c r="F13" s="17">
        <v>2</v>
      </c>
      <c r="G13" s="14"/>
      <c r="H13" s="17">
        <v>2</v>
      </c>
      <c r="I13" s="14"/>
      <c r="J13" s="19" t="s">
        <v>129</v>
      </c>
      <c r="K13" s="17">
        <v>1</v>
      </c>
      <c r="L13" s="14"/>
      <c r="M13" s="14"/>
      <c r="N13" s="14"/>
      <c r="O13" s="17">
        <v>2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ht="15.75" customHeight="1">
      <c r="A14" s="16"/>
      <c r="B14" s="17" t="s">
        <v>131</v>
      </c>
      <c r="C14" s="18" t="s">
        <v>132</v>
      </c>
      <c r="D14" s="17">
        <v>2012</v>
      </c>
      <c r="E14" s="17">
        <v>348</v>
      </c>
      <c r="F14" s="17">
        <v>2</v>
      </c>
      <c r="G14" s="14"/>
      <c r="H14" s="17">
        <v>1</v>
      </c>
      <c r="I14" s="17">
        <v>1</v>
      </c>
      <c r="J14" s="19" t="s">
        <v>129</v>
      </c>
      <c r="K14" s="17">
        <v>1.2</v>
      </c>
      <c r="L14" s="14"/>
      <c r="M14" s="14"/>
      <c r="N14" s="14"/>
      <c r="O14" s="17">
        <v>2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ht="15.75" customHeight="1">
      <c r="A15" s="19"/>
      <c r="B15" s="17" t="s">
        <v>133</v>
      </c>
      <c r="C15" s="18" t="s">
        <v>134</v>
      </c>
      <c r="D15" s="17">
        <v>2011</v>
      </c>
      <c r="E15" s="17">
        <v>265</v>
      </c>
      <c r="F15" s="17">
        <v>2</v>
      </c>
      <c r="G15" s="14"/>
      <c r="H15" s="17">
        <v>2</v>
      </c>
      <c r="I15" s="14"/>
      <c r="J15" s="19" t="s">
        <v>129</v>
      </c>
      <c r="K15" s="17">
        <v>3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ht="15.75" customHeight="1">
      <c r="A16" s="19">
        <v>3</v>
      </c>
      <c r="B16" s="12" t="s">
        <v>135</v>
      </c>
      <c r="C16" s="13"/>
      <c r="D16" s="14"/>
      <c r="E16" s="15">
        <f t="shared" ref="E16:H16" si="2">SUM(E17:E18)</f>
        <v>4956</v>
      </c>
      <c r="F16" s="15">
        <f t="shared" si="2"/>
        <v>31</v>
      </c>
      <c r="G16" s="15">
        <f t="shared" si="2"/>
        <v>27</v>
      </c>
      <c r="H16" s="15">
        <f t="shared" si="2"/>
        <v>4</v>
      </c>
      <c r="I16" s="14"/>
      <c r="J16" s="16"/>
      <c r="K16" s="14"/>
      <c r="L16" s="14"/>
      <c r="M16" s="14"/>
      <c r="N16" s="14"/>
      <c r="O16" s="15">
        <f>SUM(O17:O18)</f>
        <v>22</v>
      </c>
      <c r="P16" s="14"/>
      <c r="Q16" s="14"/>
      <c r="R16" s="14"/>
      <c r="S16" s="14"/>
      <c r="T16" s="14"/>
      <c r="U16" s="14"/>
      <c r="V16" s="14"/>
      <c r="W16" s="12">
        <v>565</v>
      </c>
      <c r="X16" s="14"/>
      <c r="Y16" s="14"/>
      <c r="Z16" s="14"/>
      <c r="AA16" s="14"/>
      <c r="AB16" s="14"/>
      <c r="AC16" s="14"/>
      <c r="AD16" s="14"/>
      <c r="AE16" s="12">
        <v>33</v>
      </c>
      <c r="AF16" s="14"/>
      <c r="AG16" s="14"/>
      <c r="AH16" s="14"/>
      <c r="AI16" s="14"/>
    </row>
    <row r="17" spans="1:35" ht="15.75" customHeight="1">
      <c r="A17" s="16"/>
      <c r="B17" s="17" t="s">
        <v>136</v>
      </c>
      <c r="C17" s="18" t="s">
        <v>137</v>
      </c>
      <c r="D17" s="14"/>
      <c r="E17" s="17">
        <v>4270</v>
      </c>
      <c r="F17" s="17">
        <v>24</v>
      </c>
      <c r="G17" s="17">
        <v>20</v>
      </c>
      <c r="H17" s="17">
        <v>4</v>
      </c>
      <c r="I17" s="14"/>
      <c r="J17" s="16"/>
      <c r="K17" s="17">
        <v>3</v>
      </c>
      <c r="L17" s="14"/>
      <c r="M17" s="14"/>
      <c r="N17" s="14"/>
      <c r="O17" s="17">
        <v>9</v>
      </c>
      <c r="P17" s="14"/>
      <c r="Q17" s="14"/>
      <c r="R17" s="14"/>
      <c r="S17" s="14"/>
      <c r="T17" s="14"/>
      <c r="U17" s="14"/>
      <c r="V17" s="14"/>
      <c r="W17" s="17">
        <v>227</v>
      </c>
      <c r="X17" s="14"/>
      <c r="Y17" s="14"/>
      <c r="Z17" s="14"/>
      <c r="AA17" s="14"/>
      <c r="AB17" s="14"/>
      <c r="AC17" s="14"/>
      <c r="AD17" s="14"/>
      <c r="AE17" s="17">
        <v>16</v>
      </c>
      <c r="AF17" s="14"/>
      <c r="AG17" s="14"/>
      <c r="AH17" s="14"/>
      <c r="AI17" s="14"/>
    </row>
    <row r="18" spans="1:35" ht="15.75" customHeight="1">
      <c r="A18" s="16"/>
      <c r="B18" s="17" t="s">
        <v>138</v>
      </c>
      <c r="C18" s="18" t="s">
        <v>139</v>
      </c>
      <c r="D18" s="14"/>
      <c r="E18" s="17">
        <v>686</v>
      </c>
      <c r="F18" s="17">
        <v>7</v>
      </c>
      <c r="G18" s="17">
        <v>7</v>
      </c>
      <c r="H18" s="14"/>
      <c r="I18" s="14"/>
      <c r="J18" s="16"/>
      <c r="K18" s="17">
        <v>5</v>
      </c>
      <c r="L18" s="14"/>
      <c r="M18" s="14"/>
      <c r="N18" s="14"/>
      <c r="O18" s="17">
        <v>13</v>
      </c>
      <c r="P18" s="14"/>
      <c r="Q18" s="14"/>
      <c r="R18" s="14"/>
      <c r="S18" s="14"/>
      <c r="T18" s="14"/>
      <c r="U18" s="14"/>
      <c r="V18" s="14"/>
      <c r="W18" s="17">
        <v>338</v>
      </c>
      <c r="X18" s="14"/>
      <c r="Y18" s="14"/>
      <c r="Z18" s="14"/>
      <c r="AA18" s="14"/>
      <c r="AB18" s="14"/>
      <c r="AC18" s="14"/>
      <c r="AD18" s="14"/>
      <c r="AE18" s="17">
        <v>17</v>
      </c>
      <c r="AF18" s="14"/>
      <c r="AG18" s="14"/>
      <c r="AH18" s="14"/>
      <c r="AI18" s="14"/>
    </row>
    <row r="19" spans="1:35" ht="15.75" customHeight="1">
      <c r="A19" s="19">
        <v>4</v>
      </c>
      <c r="B19" s="12" t="s">
        <v>140</v>
      </c>
      <c r="C19" s="13"/>
      <c r="D19" s="14"/>
      <c r="E19" s="15">
        <f t="shared" ref="E19:H19" si="3">SUM(E20:E25)</f>
        <v>5029</v>
      </c>
      <c r="F19" s="15">
        <f t="shared" si="3"/>
        <v>22</v>
      </c>
      <c r="G19" s="15">
        <f t="shared" si="3"/>
        <v>16</v>
      </c>
      <c r="H19" s="15">
        <f t="shared" si="3"/>
        <v>6</v>
      </c>
      <c r="I19" s="14"/>
      <c r="J19" s="16"/>
      <c r="K19" s="14"/>
      <c r="L19" s="14"/>
      <c r="M19" s="14"/>
      <c r="N19" s="14"/>
      <c r="O19" s="15">
        <f>SUM(O20:O25)</f>
        <v>28</v>
      </c>
      <c r="P19" s="14"/>
      <c r="Q19" s="14"/>
      <c r="R19" s="14"/>
      <c r="S19" s="14"/>
      <c r="T19" s="14"/>
      <c r="U19" s="14"/>
      <c r="V19" s="14"/>
      <c r="W19" s="15">
        <f>SUM(W20:W25)</f>
        <v>630</v>
      </c>
      <c r="X19" s="14"/>
      <c r="Y19" s="14"/>
      <c r="Z19" s="14"/>
      <c r="AA19" s="14"/>
      <c r="AB19" s="14"/>
      <c r="AC19" s="14"/>
      <c r="AD19" s="14"/>
      <c r="AE19" s="15">
        <f>SUM(AE20:AE25)</f>
        <v>36</v>
      </c>
      <c r="AF19" s="14"/>
      <c r="AG19" s="14"/>
      <c r="AH19" s="14"/>
      <c r="AI19" s="14"/>
    </row>
    <row r="20" spans="1:35" ht="15.75" customHeight="1">
      <c r="A20" s="16"/>
      <c r="B20" s="17" t="s">
        <v>96</v>
      </c>
      <c r="C20" s="18" t="s">
        <v>141</v>
      </c>
      <c r="D20" s="14"/>
      <c r="E20" s="17">
        <v>2862</v>
      </c>
      <c r="F20" s="17">
        <v>6</v>
      </c>
      <c r="G20" s="17">
        <v>6</v>
      </c>
      <c r="H20" s="14"/>
      <c r="I20" s="14"/>
      <c r="J20" s="19" t="s">
        <v>30</v>
      </c>
      <c r="K20" s="17">
        <v>2</v>
      </c>
      <c r="L20" s="14"/>
      <c r="M20" s="14"/>
      <c r="N20" s="14"/>
      <c r="O20" s="17">
        <v>8</v>
      </c>
      <c r="P20" s="14"/>
      <c r="Q20" s="14"/>
      <c r="R20" s="14"/>
      <c r="S20" s="14"/>
      <c r="T20" s="14"/>
      <c r="U20" s="14"/>
      <c r="V20" s="14"/>
      <c r="W20" s="17">
        <v>175</v>
      </c>
      <c r="X20" s="14"/>
      <c r="Y20" s="14"/>
      <c r="Z20" s="14"/>
      <c r="AA20" s="14"/>
      <c r="AB20" s="14"/>
      <c r="AC20" s="14"/>
      <c r="AD20" s="14"/>
      <c r="AE20" s="17">
        <v>12</v>
      </c>
      <c r="AF20" s="14"/>
      <c r="AG20" s="14"/>
      <c r="AH20" s="14"/>
      <c r="AI20" s="14"/>
    </row>
    <row r="21" spans="1:35" ht="15.75" customHeight="1">
      <c r="A21" s="16"/>
      <c r="B21" s="17" t="s">
        <v>142</v>
      </c>
      <c r="C21" s="18" t="s">
        <v>143</v>
      </c>
      <c r="D21" s="14"/>
      <c r="E21" s="17">
        <v>210</v>
      </c>
      <c r="F21" s="17">
        <v>2</v>
      </c>
      <c r="G21" s="17">
        <v>2</v>
      </c>
      <c r="H21" s="14"/>
      <c r="I21" s="14"/>
      <c r="J21" s="16"/>
      <c r="K21" s="17">
        <v>2</v>
      </c>
      <c r="L21" s="14"/>
      <c r="M21" s="14"/>
      <c r="N21" s="14"/>
      <c r="O21" s="17">
        <v>1</v>
      </c>
      <c r="P21" s="14"/>
      <c r="Q21" s="14"/>
      <c r="R21" s="14"/>
      <c r="S21" s="14"/>
      <c r="T21" s="14"/>
      <c r="U21" s="14"/>
      <c r="V21" s="14"/>
      <c r="W21" s="17">
        <v>8</v>
      </c>
      <c r="X21" s="14"/>
      <c r="Y21" s="14"/>
      <c r="Z21" s="14"/>
      <c r="AA21" s="14"/>
      <c r="AB21" s="14"/>
      <c r="AC21" s="14"/>
      <c r="AD21" s="14"/>
      <c r="AE21" s="17">
        <v>1</v>
      </c>
      <c r="AF21" s="14"/>
      <c r="AG21" s="14"/>
      <c r="AH21" s="14"/>
      <c r="AI21" s="14"/>
    </row>
    <row r="22" spans="1:35" ht="15.75" customHeight="1">
      <c r="A22" s="20"/>
      <c r="B22" s="17" t="s">
        <v>144</v>
      </c>
      <c r="C22" s="18" t="s">
        <v>143</v>
      </c>
      <c r="D22" s="17">
        <v>2011</v>
      </c>
      <c r="E22" s="17">
        <v>135</v>
      </c>
      <c r="F22" s="17">
        <v>1</v>
      </c>
      <c r="G22" s="14"/>
      <c r="H22" s="17">
        <v>1</v>
      </c>
      <c r="I22" s="14"/>
      <c r="J22" s="16"/>
      <c r="K22" s="17">
        <v>2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ht="15.75" customHeight="1">
      <c r="A23" s="16"/>
      <c r="B23" s="17" t="s">
        <v>145</v>
      </c>
      <c r="C23" s="18" t="s">
        <v>146</v>
      </c>
      <c r="D23" s="14"/>
      <c r="E23" s="17">
        <v>648</v>
      </c>
      <c r="F23" s="17">
        <v>2</v>
      </c>
      <c r="G23" s="17">
        <v>2</v>
      </c>
      <c r="H23" s="14"/>
      <c r="I23" s="14"/>
      <c r="J23" s="16"/>
      <c r="K23" s="17">
        <v>3</v>
      </c>
      <c r="L23" s="14"/>
      <c r="M23" s="14"/>
      <c r="N23" s="14"/>
      <c r="O23" s="17">
        <v>4</v>
      </c>
      <c r="P23" s="14"/>
      <c r="Q23" s="14"/>
      <c r="R23" s="14"/>
      <c r="S23" s="14"/>
      <c r="T23" s="14"/>
      <c r="U23" s="14"/>
      <c r="V23" s="14"/>
      <c r="W23" s="17">
        <v>73</v>
      </c>
      <c r="X23" s="14"/>
      <c r="Y23" s="14"/>
      <c r="Z23" s="14"/>
      <c r="AA23" s="14"/>
      <c r="AB23" s="14"/>
      <c r="AC23" s="14"/>
      <c r="AD23" s="14"/>
      <c r="AE23" s="17">
        <v>4</v>
      </c>
      <c r="AF23" s="14"/>
      <c r="AG23" s="14"/>
      <c r="AH23" s="14"/>
      <c r="AI23" s="14"/>
    </row>
    <row r="24" spans="1:35" ht="15.75" customHeight="1">
      <c r="A24" s="16"/>
      <c r="B24" s="17" t="s">
        <v>147</v>
      </c>
      <c r="C24" s="18" t="s">
        <v>146</v>
      </c>
      <c r="D24" s="14"/>
      <c r="E24" s="17">
        <v>918</v>
      </c>
      <c r="F24" s="17">
        <v>10</v>
      </c>
      <c r="G24" s="17">
        <v>6</v>
      </c>
      <c r="H24" s="17">
        <v>4</v>
      </c>
      <c r="I24" s="14"/>
      <c r="J24" s="16"/>
      <c r="K24" s="17">
        <v>5</v>
      </c>
      <c r="L24" s="14"/>
      <c r="M24" s="14"/>
      <c r="N24" s="14"/>
      <c r="O24" s="17">
        <v>13</v>
      </c>
      <c r="P24" s="14"/>
      <c r="Q24" s="14"/>
      <c r="R24" s="14"/>
      <c r="S24" s="14"/>
      <c r="T24" s="14"/>
      <c r="U24" s="14"/>
      <c r="V24" s="14"/>
      <c r="W24" s="17">
        <v>351</v>
      </c>
      <c r="X24" s="14"/>
      <c r="Y24" s="14"/>
      <c r="Z24" s="14"/>
      <c r="AA24" s="14"/>
      <c r="AB24" s="14"/>
      <c r="AC24" s="14"/>
      <c r="AD24" s="14"/>
      <c r="AE24" s="17">
        <v>17</v>
      </c>
      <c r="AF24" s="14"/>
      <c r="AG24" s="14"/>
      <c r="AH24" s="14"/>
      <c r="AI24" s="14"/>
    </row>
    <row r="25" spans="1:35" ht="15.75" customHeight="1">
      <c r="A25" s="19"/>
      <c r="B25" s="17" t="s">
        <v>148</v>
      </c>
      <c r="C25" s="18" t="s">
        <v>146</v>
      </c>
      <c r="D25" s="14"/>
      <c r="E25" s="17">
        <v>256</v>
      </c>
      <c r="F25" s="17">
        <v>1</v>
      </c>
      <c r="G25" s="14"/>
      <c r="H25" s="17">
        <v>1</v>
      </c>
      <c r="I25" s="14"/>
      <c r="J25" s="16"/>
      <c r="K25" s="17">
        <v>7</v>
      </c>
      <c r="L25" s="14"/>
      <c r="M25" s="14"/>
      <c r="N25" s="14"/>
      <c r="O25" s="17">
        <v>2</v>
      </c>
      <c r="P25" s="14"/>
      <c r="Q25" s="14"/>
      <c r="R25" s="14"/>
      <c r="S25" s="14"/>
      <c r="T25" s="14"/>
      <c r="U25" s="14"/>
      <c r="V25" s="14"/>
      <c r="W25" s="17">
        <v>23</v>
      </c>
      <c r="X25" s="14"/>
      <c r="Y25" s="14"/>
      <c r="Z25" s="14"/>
      <c r="AA25" s="14"/>
      <c r="AB25" s="14"/>
      <c r="AC25" s="14"/>
      <c r="AD25" s="14"/>
      <c r="AE25" s="17">
        <v>2</v>
      </c>
      <c r="AF25" s="14"/>
      <c r="AG25" s="14"/>
      <c r="AH25" s="14"/>
      <c r="AI25" s="14"/>
    </row>
    <row r="26" spans="1:35" ht="15.75" customHeight="1">
      <c r="A26" s="16"/>
      <c r="B26" s="17" t="s">
        <v>149</v>
      </c>
      <c r="C26" s="18" t="s">
        <v>150</v>
      </c>
      <c r="D26" s="17">
        <v>2012</v>
      </c>
      <c r="E26" s="17">
        <v>272</v>
      </c>
      <c r="F26" s="17">
        <v>1</v>
      </c>
      <c r="G26" s="14"/>
      <c r="H26" s="17">
        <v>1</v>
      </c>
      <c r="I26" s="14"/>
      <c r="J26" s="16"/>
      <c r="K26" s="17">
        <v>7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ht="15.75" customHeight="1">
      <c r="A27" s="19">
        <v>5</v>
      </c>
      <c r="B27" s="12" t="s">
        <v>151</v>
      </c>
      <c r="C27" s="13"/>
      <c r="D27" s="14"/>
      <c r="E27" s="46">
        <f t="shared" ref="E27:G27" si="4">SUM(E28:E33)</f>
        <v>11024</v>
      </c>
      <c r="F27" s="15">
        <f t="shared" si="4"/>
        <v>25</v>
      </c>
      <c r="G27" s="15">
        <f t="shared" si="4"/>
        <v>24</v>
      </c>
      <c r="H27" s="12">
        <v>1</v>
      </c>
      <c r="I27" s="14"/>
      <c r="J27" s="16"/>
      <c r="K27" s="15"/>
      <c r="L27" s="14"/>
      <c r="M27" s="14"/>
      <c r="N27" s="14"/>
      <c r="O27" s="12">
        <v>21</v>
      </c>
      <c r="P27" s="14"/>
      <c r="Q27" s="14"/>
      <c r="R27" s="14"/>
      <c r="S27" s="14"/>
      <c r="T27" s="14"/>
      <c r="U27" s="14"/>
      <c r="V27" s="14"/>
      <c r="W27" s="12">
        <v>345</v>
      </c>
      <c r="X27" s="14"/>
      <c r="Y27" s="14"/>
      <c r="Z27" s="14"/>
      <c r="AA27" s="14"/>
      <c r="AB27" s="14"/>
      <c r="AC27" s="14"/>
      <c r="AD27" s="14"/>
      <c r="AE27" s="12">
        <v>30</v>
      </c>
      <c r="AF27" s="14"/>
      <c r="AG27" s="14"/>
      <c r="AH27" s="14"/>
      <c r="AI27" s="14"/>
    </row>
    <row r="28" spans="1:35" ht="15.75" customHeight="1">
      <c r="A28" s="16"/>
      <c r="B28" s="17" t="s">
        <v>152</v>
      </c>
      <c r="C28" s="18" t="s">
        <v>153</v>
      </c>
      <c r="D28" s="14"/>
      <c r="E28" s="47">
        <v>5236.2</v>
      </c>
      <c r="F28" s="17">
        <v>13</v>
      </c>
      <c r="G28" s="17">
        <v>13</v>
      </c>
      <c r="H28" s="14"/>
      <c r="I28" s="14"/>
      <c r="J28" s="19" t="s">
        <v>30</v>
      </c>
      <c r="K28" s="14"/>
      <c r="L28" s="14"/>
      <c r="M28" s="14"/>
      <c r="N28" s="14"/>
      <c r="O28" s="17">
        <v>9</v>
      </c>
      <c r="P28" s="14"/>
      <c r="Q28" s="14"/>
      <c r="R28" s="14"/>
      <c r="S28" s="14"/>
      <c r="T28" s="14"/>
      <c r="U28" s="14"/>
      <c r="V28" s="14"/>
      <c r="W28" s="17">
        <v>210</v>
      </c>
      <c r="X28" s="14"/>
      <c r="Y28" s="14"/>
      <c r="Z28" s="14"/>
      <c r="AA28" s="14"/>
      <c r="AB28" s="14"/>
      <c r="AC28" s="14"/>
      <c r="AD28" s="14"/>
      <c r="AE28" s="17">
        <v>16</v>
      </c>
      <c r="AF28" s="14"/>
      <c r="AG28" s="14"/>
      <c r="AH28" s="14"/>
      <c r="AI28" s="14"/>
    </row>
    <row r="29" spans="1:35" ht="15.75" customHeight="1">
      <c r="A29" s="16"/>
      <c r="B29" s="17" t="s">
        <v>154</v>
      </c>
      <c r="C29" s="18" t="s">
        <v>155</v>
      </c>
      <c r="D29" s="14"/>
      <c r="E29" s="17">
        <v>1284</v>
      </c>
      <c r="F29" s="17">
        <v>3</v>
      </c>
      <c r="G29" s="17">
        <v>3</v>
      </c>
      <c r="H29" s="14"/>
      <c r="I29" s="14"/>
      <c r="J29" s="16"/>
      <c r="K29" s="17">
        <v>10</v>
      </c>
      <c r="L29" s="14"/>
      <c r="M29" s="14"/>
      <c r="N29" s="14"/>
      <c r="O29" s="17">
        <v>5</v>
      </c>
      <c r="P29" s="14"/>
      <c r="Q29" s="14"/>
      <c r="R29" s="14"/>
      <c r="S29" s="14"/>
      <c r="T29" s="14"/>
      <c r="U29" s="14"/>
      <c r="V29" s="14"/>
      <c r="W29" s="17">
        <v>67</v>
      </c>
      <c r="X29" s="14"/>
      <c r="Y29" s="14"/>
      <c r="Z29" s="14"/>
      <c r="AA29" s="14"/>
      <c r="AB29" s="14"/>
      <c r="AC29" s="14"/>
      <c r="AD29" s="14"/>
      <c r="AE29" s="17">
        <v>6</v>
      </c>
      <c r="AF29" s="14"/>
      <c r="AG29" s="14"/>
      <c r="AH29" s="14"/>
      <c r="AI29" s="14"/>
    </row>
    <row r="30" spans="1:35" ht="15.75" customHeight="1">
      <c r="A30" s="19"/>
      <c r="B30" s="17" t="s">
        <v>158</v>
      </c>
      <c r="C30" s="18" t="s">
        <v>155</v>
      </c>
      <c r="D30" s="14"/>
      <c r="E30" s="17">
        <v>328.8</v>
      </c>
      <c r="F30" s="17">
        <v>2</v>
      </c>
      <c r="G30" s="17">
        <v>2</v>
      </c>
      <c r="H30" s="14"/>
      <c r="I30" s="14"/>
      <c r="J30" s="19" t="s">
        <v>30</v>
      </c>
      <c r="K30" s="17">
        <v>15</v>
      </c>
      <c r="L30" s="14"/>
      <c r="M30" s="14"/>
      <c r="N30" s="14"/>
      <c r="O30" s="17">
        <v>4</v>
      </c>
      <c r="P30" s="14"/>
      <c r="Q30" s="14"/>
      <c r="R30" s="14"/>
      <c r="S30" s="14"/>
      <c r="T30" s="14"/>
      <c r="U30" s="14"/>
      <c r="V30" s="14"/>
      <c r="W30" s="17">
        <v>47</v>
      </c>
      <c r="X30" s="14"/>
      <c r="Y30" s="14"/>
      <c r="Z30" s="14"/>
      <c r="AA30" s="14"/>
      <c r="AB30" s="14"/>
      <c r="AC30" s="14"/>
      <c r="AD30" s="14"/>
      <c r="AE30" s="17">
        <v>5</v>
      </c>
      <c r="AF30" s="14"/>
      <c r="AG30" s="14"/>
      <c r="AH30" s="14"/>
      <c r="AI30" s="14"/>
    </row>
    <row r="31" spans="1:35" ht="15.75" customHeight="1">
      <c r="A31" s="16"/>
      <c r="B31" s="17" t="s">
        <v>159</v>
      </c>
      <c r="C31" s="18" t="s">
        <v>160</v>
      </c>
      <c r="D31" s="14"/>
      <c r="E31" s="17">
        <v>1359</v>
      </c>
      <c r="F31" s="17">
        <v>3</v>
      </c>
      <c r="G31" s="17">
        <v>3</v>
      </c>
      <c r="H31" s="14"/>
      <c r="I31" s="14"/>
      <c r="J31" s="19" t="s">
        <v>30</v>
      </c>
      <c r="K31" s="17">
        <v>5</v>
      </c>
      <c r="L31" s="14"/>
      <c r="M31" s="14"/>
      <c r="N31" s="14"/>
      <c r="O31" s="17">
        <v>3</v>
      </c>
      <c r="P31" s="14"/>
      <c r="Q31" s="14"/>
      <c r="R31" s="14"/>
      <c r="S31" s="14"/>
      <c r="T31" s="14"/>
      <c r="U31" s="14"/>
      <c r="V31" s="14"/>
      <c r="W31" s="17">
        <v>21</v>
      </c>
      <c r="X31" s="14"/>
      <c r="Y31" s="14"/>
      <c r="Z31" s="14"/>
      <c r="AA31" s="14"/>
      <c r="AB31" s="14"/>
      <c r="AC31" s="14"/>
      <c r="AD31" s="14"/>
      <c r="AE31" s="17">
        <v>3</v>
      </c>
      <c r="AF31" s="14"/>
      <c r="AG31" s="14"/>
      <c r="AH31" s="14"/>
      <c r="AI31" s="14"/>
    </row>
    <row r="32" spans="1:35" ht="15.75" customHeight="1">
      <c r="A32" s="16"/>
      <c r="B32" s="17" t="s">
        <v>161</v>
      </c>
      <c r="C32" s="18" t="s">
        <v>162</v>
      </c>
      <c r="D32" s="17">
        <v>2011</v>
      </c>
      <c r="E32" s="17">
        <v>1000</v>
      </c>
      <c r="F32" s="17">
        <v>1</v>
      </c>
      <c r="G32" s="17"/>
      <c r="H32" s="17">
        <v>1</v>
      </c>
      <c r="I32" s="14"/>
      <c r="J32" s="16"/>
      <c r="K32" s="17"/>
      <c r="L32" s="14"/>
      <c r="M32" s="14"/>
      <c r="N32" s="14"/>
      <c r="O32" s="17"/>
      <c r="P32" s="14"/>
      <c r="Q32" s="14"/>
      <c r="R32" s="14"/>
      <c r="S32" s="14"/>
      <c r="T32" s="14"/>
      <c r="U32" s="14"/>
      <c r="V32" s="14"/>
      <c r="W32" s="17"/>
      <c r="X32" s="14"/>
      <c r="Y32" s="14"/>
      <c r="Z32" s="14"/>
      <c r="AA32" s="14"/>
      <c r="AB32" s="14"/>
      <c r="AC32" s="14"/>
      <c r="AD32" s="14"/>
      <c r="AE32" s="17"/>
      <c r="AF32" s="14"/>
      <c r="AG32" s="14"/>
      <c r="AH32" s="14"/>
      <c r="AI32" s="14"/>
    </row>
    <row r="33" spans="1:35" ht="15.75" customHeight="1">
      <c r="A33" s="16"/>
      <c r="B33" s="17" t="s">
        <v>163</v>
      </c>
      <c r="C33" s="18" t="s">
        <v>164</v>
      </c>
      <c r="D33" s="17">
        <v>2003</v>
      </c>
      <c r="E33" s="17">
        <v>1816</v>
      </c>
      <c r="F33" s="17">
        <v>3</v>
      </c>
      <c r="G33" s="17">
        <v>3</v>
      </c>
      <c r="H33" s="14"/>
      <c r="I33" s="14"/>
      <c r="J33" s="16"/>
      <c r="K33" s="17"/>
      <c r="L33" s="14"/>
      <c r="M33" s="14"/>
      <c r="N33" s="14"/>
      <c r="O33" s="17"/>
      <c r="P33" s="14"/>
      <c r="Q33" s="14"/>
      <c r="R33" s="14"/>
      <c r="S33" s="14"/>
      <c r="T33" s="14"/>
      <c r="U33" s="14"/>
      <c r="V33" s="14"/>
      <c r="W33" s="17"/>
      <c r="X33" s="14"/>
      <c r="Y33" s="14"/>
      <c r="Z33" s="14"/>
      <c r="AA33" s="14"/>
      <c r="AB33" s="14"/>
      <c r="AC33" s="14"/>
      <c r="AD33" s="14"/>
      <c r="AE33" s="17"/>
      <c r="AF33" s="14"/>
      <c r="AG33" s="14"/>
      <c r="AH33" s="14"/>
      <c r="AI33" s="14"/>
    </row>
    <row r="34" spans="1:35" ht="15.75" customHeight="1">
      <c r="A34" s="19">
        <v>6</v>
      </c>
      <c r="B34" s="12" t="s">
        <v>165</v>
      </c>
      <c r="C34" s="13"/>
      <c r="D34" s="14"/>
      <c r="E34" s="15">
        <f t="shared" ref="E34:I34" si="5">SUM(E35:E38)</f>
        <v>9457</v>
      </c>
      <c r="F34" s="15">
        <f t="shared" si="5"/>
        <v>18</v>
      </c>
      <c r="G34" s="15">
        <f t="shared" si="5"/>
        <v>8</v>
      </c>
      <c r="H34" s="15">
        <f t="shared" si="5"/>
        <v>10</v>
      </c>
      <c r="I34" s="15">
        <f t="shared" si="5"/>
        <v>0</v>
      </c>
      <c r="J34" s="16"/>
      <c r="K34" s="14"/>
      <c r="L34" s="14"/>
      <c r="M34" s="14"/>
      <c r="N34" s="14"/>
      <c r="O34" s="15">
        <f>SUM(O35:O38)</f>
        <v>23</v>
      </c>
      <c r="P34" s="14"/>
      <c r="Q34" s="14"/>
      <c r="R34" s="14"/>
      <c r="S34" s="14"/>
      <c r="T34" s="14"/>
      <c r="U34" s="14"/>
      <c r="V34" s="14"/>
      <c r="W34" s="15">
        <f>SUM(W35:W38)</f>
        <v>524</v>
      </c>
      <c r="X34" s="14"/>
      <c r="Y34" s="14"/>
      <c r="Z34" s="14"/>
      <c r="AA34" s="14"/>
      <c r="AB34" s="14"/>
      <c r="AC34" s="14"/>
      <c r="AD34" s="14"/>
      <c r="AE34" s="15">
        <f>SUM(AE35:AE38)</f>
        <v>34</v>
      </c>
      <c r="AF34" s="14"/>
      <c r="AG34" s="14"/>
      <c r="AH34" s="14"/>
      <c r="AI34" s="14"/>
    </row>
    <row r="35" spans="1:35" ht="15.75" customHeight="1">
      <c r="A35" s="19"/>
      <c r="B35" s="17" t="s">
        <v>136</v>
      </c>
      <c r="C35" s="18" t="s">
        <v>89</v>
      </c>
      <c r="D35" s="14"/>
      <c r="E35" s="17">
        <v>7688</v>
      </c>
      <c r="F35" s="17">
        <v>12</v>
      </c>
      <c r="G35" s="17">
        <v>8</v>
      </c>
      <c r="H35" s="17">
        <v>4</v>
      </c>
      <c r="I35" s="14"/>
      <c r="J35" s="19" t="s">
        <v>30</v>
      </c>
      <c r="K35" s="17"/>
      <c r="L35" s="14"/>
      <c r="M35" s="14"/>
      <c r="N35" s="14"/>
      <c r="O35" s="17">
        <v>19</v>
      </c>
      <c r="P35" s="14"/>
      <c r="Q35" s="14"/>
      <c r="R35" s="14"/>
      <c r="S35" s="14"/>
      <c r="T35" s="14"/>
      <c r="U35" s="14"/>
      <c r="V35" s="14"/>
      <c r="W35" s="17">
        <v>478</v>
      </c>
      <c r="X35" s="14"/>
      <c r="Y35" s="14"/>
      <c r="Z35" s="14"/>
      <c r="AA35" s="14"/>
      <c r="AB35" s="14"/>
      <c r="AC35" s="14"/>
      <c r="AD35" s="14"/>
      <c r="AE35" s="17">
        <v>29</v>
      </c>
      <c r="AF35" s="14"/>
      <c r="AG35" s="14"/>
      <c r="AH35" s="14"/>
      <c r="AI35" s="14"/>
    </row>
    <row r="36" spans="1:35" ht="15.75" customHeight="1">
      <c r="A36" s="19"/>
      <c r="B36" s="17" t="s">
        <v>166</v>
      </c>
      <c r="C36" s="18" t="s">
        <v>167</v>
      </c>
      <c r="D36" s="14"/>
      <c r="E36" s="17">
        <v>594</v>
      </c>
      <c r="F36" s="17">
        <v>2</v>
      </c>
      <c r="G36" s="14"/>
      <c r="H36" s="17">
        <v>2</v>
      </c>
      <c r="I36" s="14"/>
      <c r="J36" s="19" t="s">
        <v>30</v>
      </c>
      <c r="K36" s="17">
        <v>6</v>
      </c>
      <c r="L36" s="14"/>
      <c r="M36" s="14"/>
      <c r="N36" s="14"/>
      <c r="O36" s="17">
        <v>4</v>
      </c>
      <c r="P36" s="14"/>
      <c r="Q36" s="14"/>
      <c r="R36" s="14"/>
      <c r="S36" s="14"/>
      <c r="T36" s="14"/>
      <c r="U36" s="14"/>
      <c r="V36" s="14"/>
      <c r="W36" s="17">
        <v>46</v>
      </c>
      <c r="X36" s="14"/>
      <c r="Y36" s="14"/>
      <c r="Z36" s="14"/>
      <c r="AA36" s="14"/>
      <c r="AB36" s="14"/>
      <c r="AC36" s="14"/>
      <c r="AD36" s="14"/>
      <c r="AE36" s="17">
        <v>5</v>
      </c>
      <c r="AF36" s="14"/>
      <c r="AG36" s="14"/>
      <c r="AH36" s="14"/>
      <c r="AI36" s="14"/>
    </row>
    <row r="37" spans="1:35" ht="15.75" customHeight="1">
      <c r="A37" s="16"/>
      <c r="B37" s="17" t="s">
        <v>168</v>
      </c>
      <c r="C37" s="18" t="s">
        <v>169</v>
      </c>
      <c r="D37" s="17">
        <v>2016</v>
      </c>
      <c r="E37" s="17">
        <v>675</v>
      </c>
      <c r="F37" s="17">
        <v>2</v>
      </c>
      <c r="G37" s="14"/>
      <c r="H37" s="17">
        <v>2</v>
      </c>
      <c r="I37" s="14"/>
      <c r="J37" s="19" t="s">
        <v>30</v>
      </c>
      <c r="K37" s="17">
        <v>2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ht="15.75" customHeight="1">
      <c r="A38" s="16"/>
      <c r="B38" s="17" t="s">
        <v>170</v>
      </c>
      <c r="C38" s="18" t="s">
        <v>171</v>
      </c>
      <c r="D38" s="17">
        <v>2017</v>
      </c>
      <c r="E38" s="17">
        <v>500</v>
      </c>
      <c r="F38" s="17">
        <v>2</v>
      </c>
      <c r="G38" s="14"/>
      <c r="H38" s="17">
        <v>2</v>
      </c>
      <c r="I38" s="14"/>
      <c r="J38" s="19" t="s">
        <v>30</v>
      </c>
      <c r="K38" s="17">
        <v>4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ht="15.75" customHeight="1">
      <c r="A39" s="19">
        <v>7</v>
      </c>
      <c r="B39" s="12" t="s">
        <v>172</v>
      </c>
      <c r="C39" s="13"/>
      <c r="D39" s="14"/>
      <c r="E39" s="12">
        <v>12409.3</v>
      </c>
      <c r="F39" s="12">
        <v>31</v>
      </c>
      <c r="G39" s="12">
        <v>14</v>
      </c>
      <c r="H39" s="12">
        <v>16</v>
      </c>
      <c r="I39" s="12">
        <v>1</v>
      </c>
      <c r="J39" s="16"/>
      <c r="K39" s="14"/>
      <c r="L39" s="14"/>
      <c r="M39" s="14"/>
      <c r="N39" s="14"/>
      <c r="O39" s="12">
        <v>13</v>
      </c>
      <c r="P39" s="14"/>
      <c r="Q39" s="14"/>
      <c r="R39" s="14"/>
      <c r="S39" s="14"/>
      <c r="T39" s="14"/>
      <c r="U39" s="14"/>
      <c r="V39" s="14"/>
      <c r="W39" s="12">
        <v>305</v>
      </c>
      <c r="X39" s="14"/>
      <c r="Y39" s="14"/>
      <c r="Z39" s="14"/>
      <c r="AA39" s="14"/>
      <c r="AB39" s="14"/>
      <c r="AC39" s="14"/>
      <c r="AD39" s="14"/>
      <c r="AE39" s="12">
        <v>26</v>
      </c>
      <c r="AF39" s="14"/>
      <c r="AG39" s="14"/>
      <c r="AH39" s="14"/>
      <c r="AI39" s="14"/>
    </row>
    <row r="40" spans="1:35" ht="15.75" customHeight="1">
      <c r="A40" s="16"/>
      <c r="B40" s="17" t="s">
        <v>173</v>
      </c>
      <c r="C40" s="18" t="s">
        <v>91</v>
      </c>
      <c r="D40" s="14"/>
      <c r="E40" s="17">
        <v>8103.9</v>
      </c>
      <c r="F40" s="17">
        <v>22</v>
      </c>
      <c r="G40" s="17">
        <v>14</v>
      </c>
      <c r="H40" s="17">
        <v>8</v>
      </c>
      <c r="I40" s="17">
        <v>0</v>
      </c>
      <c r="J40" s="19" t="s">
        <v>30</v>
      </c>
      <c r="K40" s="14"/>
      <c r="L40" s="14"/>
      <c r="M40" s="14"/>
      <c r="N40" s="14"/>
      <c r="O40" s="17">
        <v>10</v>
      </c>
      <c r="P40" s="14"/>
      <c r="Q40" s="14"/>
      <c r="R40" s="14"/>
      <c r="S40" s="14"/>
      <c r="T40" s="14"/>
      <c r="U40" s="14"/>
      <c r="V40" s="14"/>
      <c r="W40" s="17">
        <v>273</v>
      </c>
      <c r="X40" s="14"/>
      <c r="Y40" s="14"/>
      <c r="Z40" s="14"/>
      <c r="AA40" s="14"/>
      <c r="AB40" s="14"/>
      <c r="AC40" s="14"/>
      <c r="AD40" s="14"/>
      <c r="AE40" s="17">
        <v>22</v>
      </c>
      <c r="AF40" s="14"/>
      <c r="AG40" s="14"/>
      <c r="AH40" s="14"/>
      <c r="AI40" s="14"/>
    </row>
    <row r="41" spans="1:35" ht="15.75" customHeight="1">
      <c r="A41" s="16"/>
      <c r="B41" s="17" t="s">
        <v>174</v>
      </c>
      <c r="C41" s="18" t="s">
        <v>175</v>
      </c>
      <c r="D41" s="14"/>
      <c r="E41" s="17">
        <v>1940.1</v>
      </c>
      <c r="F41" s="17">
        <v>3</v>
      </c>
      <c r="G41" s="14"/>
      <c r="H41" s="17">
        <v>2</v>
      </c>
      <c r="I41" s="17">
        <v>1</v>
      </c>
      <c r="J41" s="19" t="s">
        <v>30</v>
      </c>
      <c r="K41" s="17">
        <v>4</v>
      </c>
      <c r="L41" s="14"/>
      <c r="M41" s="14"/>
      <c r="N41" s="14"/>
      <c r="O41" s="17">
        <v>3</v>
      </c>
      <c r="P41" s="14"/>
      <c r="Q41" s="14"/>
      <c r="R41" s="14"/>
      <c r="S41" s="14"/>
      <c r="T41" s="14"/>
      <c r="U41" s="14"/>
      <c r="V41" s="14"/>
      <c r="W41" s="17">
        <v>32</v>
      </c>
      <c r="X41" s="14"/>
      <c r="Y41" s="14"/>
      <c r="Z41" s="14"/>
      <c r="AA41" s="14"/>
      <c r="AB41" s="14"/>
      <c r="AC41" s="14"/>
      <c r="AD41" s="14"/>
      <c r="AE41" s="17">
        <v>4</v>
      </c>
      <c r="AF41" s="14"/>
      <c r="AG41" s="14"/>
      <c r="AH41" s="14"/>
      <c r="AI41" s="14"/>
    </row>
    <row r="42" spans="1:35" ht="15.75" customHeight="1">
      <c r="A42" s="19"/>
      <c r="B42" s="17" t="s">
        <v>176</v>
      </c>
      <c r="C42" s="18" t="s">
        <v>91</v>
      </c>
      <c r="D42" s="17">
        <v>2010</v>
      </c>
      <c r="E42" s="50">
        <v>453.2</v>
      </c>
      <c r="F42" s="17">
        <v>2</v>
      </c>
      <c r="G42" s="14"/>
      <c r="H42" s="17">
        <v>2</v>
      </c>
      <c r="I42" s="14"/>
      <c r="J42" s="19" t="s">
        <v>30</v>
      </c>
      <c r="K42" s="17">
        <v>3</v>
      </c>
      <c r="L42" s="14"/>
      <c r="M42" s="14"/>
      <c r="N42" s="14"/>
      <c r="O42" s="17">
        <v>0</v>
      </c>
      <c r="P42" s="14"/>
      <c r="Q42" s="14"/>
      <c r="R42" s="14"/>
      <c r="S42" s="14"/>
      <c r="T42" s="14"/>
      <c r="U42" s="14"/>
      <c r="V42" s="14"/>
      <c r="W42" s="17">
        <v>0</v>
      </c>
      <c r="X42" s="14"/>
      <c r="Y42" s="14"/>
      <c r="Z42" s="14"/>
      <c r="AA42" s="14"/>
      <c r="AB42" s="14"/>
      <c r="AC42" s="14"/>
      <c r="AD42" s="14"/>
      <c r="AE42" s="17">
        <v>0</v>
      </c>
      <c r="AF42" s="14"/>
      <c r="AG42" s="14"/>
      <c r="AH42" s="14"/>
      <c r="AI42" s="14"/>
    </row>
    <row r="43" spans="1:35" ht="15.75" customHeight="1">
      <c r="A43" s="16"/>
      <c r="B43" s="17" t="s">
        <v>177</v>
      </c>
      <c r="C43" s="18" t="s">
        <v>169</v>
      </c>
      <c r="D43" s="17">
        <v>2010</v>
      </c>
      <c r="E43" s="50">
        <v>711.8</v>
      </c>
      <c r="F43" s="17">
        <v>2</v>
      </c>
      <c r="G43" s="14"/>
      <c r="H43" s="17">
        <v>2</v>
      </c>
      <c r="I43" s="14"/>
      <c r="J43" s="19"/>
      <c r="K43" s="17">
        <v>4</v>
      </c>
      <c r="L43" s="14"/>
      <c r="M43" s="14"/>
      <c r="N43" s="14"/>
      <c r="O43" s="17">
        <v>0</v>
      </c>
      <c r="P43" s="14"/>
      <c r="Q43" s="14"/>
      <c r="R43" s="14"/>
      <c r="S43" s="14"/>
      <c r="T43" s="14"/>
      <c r="U43" s="14"/>
      <c r="V43" s="14"/>
      <c r="W43" s="17">
        <v>0</v>
      </c>
      <c r="X43" s="14"/>
      <c r="Y43" s="14"/>
      <c r="Z43" s="14"/>
      <c r="AA43" s="14"/>
      <c r="AB43" s="14"/>
      <c r="AC43" s="14"/>
      <c r="AD43" s="14"/>
      <c r="AE43" s="17">
        <v>0</v>
      </c>
      <c r="AF43" s="14"/>
      <c r="AG43" s="14"/>
      <c r="AH43" s="14"/>
      <c r="AI43" s="14"/>
    </row>
    <row r="44" spans="1:35" ht="15.75" customHeight="1">
      <c r="A44" s="16"/>
      <c r="B44" s="17" t="s">
        <v>178</v>
      </c>
      <c r="C44" s="18" t="s">
        <v>91</v>
      </c>
      <c r="D44" s="17">
        <v>2009</v>
      </c>
      <c r="E44" s="17">
        <v>675</v>
      </c>
      <c r="F44" s="17">
        <v>1</v>
      </c>
      <c r="G44" s="14"/>
      <c r="H44" s="17">
        <v>1</v>
      </c>
      <c r="I44" s="14"/>
      <c r="J44" s="19" t="s">
        <v>30</v>
      </c>
      <c r="K44" s="17">
        <v>4</v>
      </c>
      <c r="L44" s="14"/>
      <c r="M44" s="14"/>
      <c r="N44" s="14"/>
      <c r="O44" s="17">
        <v>0</v>
      </c>
      <c r="P44" s="14"/>
      <c r="Q44" s="14"/>
      <c r="R44" s="14"/>
      <c r="S44" s="14"/>
      <c r="T44" s="14"/>
      <c r="U44" s="14"/>
      <c r="V44" s="14"/>
      <c r="W44" s="17">
        <v>0</v>
      </c>
      <c r="X44" s="14"/>
      <c r="Y44" s="14"/>
      <c r="Z44" s="14"/>
      <c r="AA44" s="14"/>
      <c r="AB44" s="14"/>
      <c r="AC44" s="14"/>
      <c r="AD44" s="14"/>
      <c r="AE44" s="17">
        <v>0</v>
      </c>
      <c r="AF44" s="14"/>
      <c r="AG44" s="14"/>
      <c r="AH44" s="14"/>
      <c r="AI44" s="14"/>
    </row>
    <row r="45" spans="1:35" ht="15.75" customHeight="1">
      <c r="A45" s="16"/>
      <c r="B45" s="17" t="s">
        <v>179</v>
      </c>
      <c r="C45" s="18" t="s">
        <v>175</v>
      </c>
      <c r="D45" s="17">
        <v>2009</v>
      </c>
      <c r="E45" s="50">
        <v>525.29999999999995</v>
      </c>
      <c r="F45" s="17">
        <v>1</v>
      </c>
      <c r="G45" s="14"/>
      <c r="H45" s="17">
        <v>1</v>
      </c>
      <c r="I45" s="14"/>
      <c r="J45" s="19" t="s">
        <v>30</v>
      </c>
      <c r="K45" s="17">
        <v>3</v>
      </c>
      <c r="L45" s="14"/>
      <c r="M45" s="14"/>
      <c r="N45" s="14"/>
      <c r="O45" s="17">
        <v>0</v>
      </c>
      <c r="P45" s="14"/>
      <c r="Q45" s="14"/>
      <c r="R45" s="14"/>
      <c r="S45" s="14"/>
      <c r="T45" s="14"/>
      <c r="U45" s="14"/>
      <c r="V45" s="14"/>
      <c r="W45" s="17">
        <v>0</v>
      </c>
      <c r="X45" s="14"/>
      <c r="Y45" s="14"/>
      <c r="Z45" s="14"/>
      <c r="AA45" s="14"/>
      <c r="AB45" s="14"/>
      <c r="AC45" s="14"/>
      <c r="AD45" s="14"/>
      <c r="AE45" s="17">
        <v>0</v>
      </c>
      <c r="AF45" s="14"/>
      <c r="AG45" s="14"/>
      <c r="AH45" s="14"/>
      <c r="AI45" s="14"/>
    </row>
    <row r="46" spans="1:35" ht="15.75" customHeight="1">
      <c r="A46" s="19">
        <v>8</v>
      </c>
      <c r="B46" s="12" t="s">
        <v>180</v>
      </c>
      <c r="C46" s="27"/>
      <c r="D46" s="14"/>
      <c r="E46" s="51">
        <f t="shared" ref="E46:H46" si="6">SUM(E47:E50)</f>
        <v>2054322</v>
      </c>
      <c r="F46" s="15">
        <f t="shared" si="6"/>
        <v>28</v>
      </c>
      <c r="G46" s="15">
        <f t="shared" si="6"/>
        <v>12</v>
      </c>
      <c r="H46" s="15">
        <f t="shared" si="6"/>
        <v>16</v>
      </c>
      <c r="I46" s="14"/>
      <c r="J46" s="16"/>
      <c r="K46" s="14"/>
      <c r="L46" s="14"/>
      <c r="M46" s="14"/>
      <c r="N46" s="14"/>
      <c r="O46" s="15">
        <f>SUM(O47:O50)</f>
        <v>17</v>
      </c>
      <c r="P46" s="14"/>
      <c r="Q46" s="14"/>
      <c r="R46" s="14"/>
      <c r="S46" s="14"/>
      <c r="T46" s="14"/>
      <c r="U46" s="14"/>
      <c r="V46" s="14"/>
      <c r="W46" s="15">
        <f>SUM(W47:W50)</f>
        <v>431</v>
      </c>
      <c r="X46" s="14"/>
      <c r="Y46" s="14"/>
      <c r="Z46" s="14"/>
      <c r="AA46" s="14"/>
      <c r="AB46" s="14"/>
      <c r="AC46" s="14"/>
      <c r="AD46" s="14"/>
      <c r="AE46" s="15">
        <f>SUM(AE47:AE50)</f>
        <v>31</v>
      </c>
      <c r="AF46" s="14"/>
      <c r="AG46" s="14"/>
      <c r="AH46" s="14"/>
      <c r="AI46" s="14"/>
    </row>
    <row r="47" spans="1:35" ht="15.75" customHeight="1">
      <c r="A47" s="16"/>
      <c r="B47" s="17" t="s">
        <v>181</v>
      </c>
      <c r="C47" s="18" t="s">
        <v>182</v>
      </c>
      <c r="D47" s="14"/>
      <c r="E47" s="52">
        <v>2053972</v>
      </c>
      <c r="F47" s="17">
        <v>23</v>
      </c>
      <c r="G47" s="17">
        <v>12</v>
      </c>
      <c r="H47" s="17">
        <v>11</v>
      </c>
      <c r="I47" s="14"/>
      <c r="J47" s="19" t="s">
        <v>30</v>
      </c>
      <c r="K47" s="14"/>
      <c r="L47" s="14"/>
      <c r="M47" s="14"/>
      <c r="N47" s="14"/>
      <c r="O47" s="17">
        <v>17</v>
      </c>
      <c r="P47" s="14"/>
      <c r="Q47" s="14"/>
      <c r="R47" s="14"/>
      <c r="S47" s="14"/>
      <c r="T47" s="14"/>
      <c r="U47" s="14"/>
      <c r="V47" s="14"/>
      <c r="W47" s="17">
        <v>431</v>
      </c>
      <c r="X47" s="14"/>
      <c r="Y47" s="14"/>
      <c r="Z47" s="14"/>
      <c r="AA47" s="14"/>
      <c r="AB47" s="14"/>
      <c r="AC47" s="14"/>
      <c r="AD47" s="14"/>
      <c r="AE47" s="17">
        <v>31</v>
      </c>
      <c r="AF47" s="14"/>
      <c r="AG47" s="14"/>
      <c r="AH47" s="14"/>
      <c r="AI47" s="14"/>
    </row>
    <row r="48" spans="1:35" ht="15.75" customHeight="1">
      <c r="A48" s="16"/>
      <c r="B48" s="17" t="s">
        <v>183</v>
      </c>
      <c r="C48" s="18" t="s">
        <v>182</v>
      </c>
      <c r="D48" s="17">
        <v>2010</v>
      </c>
      <c r="E48" s="17">
        <v>120</v>
      </c>
      <c r="F48" s="17">
        <v>2</v>
      </c>
      <c r="G48" s="14"/>
      <c r="H48" s="17">
        <v>2</v>
      </c>
      <c r="I48" s="14"/>
      <c r="J48" s="19" t="s">
        <v>30</v>
      </c>
      <c r="K48" s="53">
        <v>43222</v>
      </c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45" ht="15.75" customHeight="1">
      <c r="A49" s="16"/>
      <c r="B49" s="17" t="s">
        <v>184</v>
      </c>
      <c r="C49" s="18" t="s">
        <v>182</v>
      </c>
      <c r="D49" s="17">
        <v>2010</v>
      </c>
      <c r="E49" s="50" t="s">
        <v>185</v>
      </c>
      <c r="F49" s="17">
        <v>1</v>
      </c>
      <c r="G49" s="14"/>
      <c r="H49" s="17">
        <v>1</v>
      </c>
      <c r="I49" s="14"/>
      <c r="J49" s="19" t="s">
        <v>30</v>
      </c>
      <c r="K49" s="17">
        <v>1</v>
      </c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45" ht="15.75" customHeight="1">
      <c r="A50" s="20"/>
      <c r="B50" s="17" t="s">
        <v>186</v>
      </c>
      <c r="C50" s="18" t="s">
        <v>182</v>
      </c>
      <c r="D50" s="17">
        <v>2010</v>
      </c>
      <c r="E50" s="17">
        <v>230</v>
      </c>
      <c r="F50" s="17">
        <v>2</v>
      </c>
      <c r="G50" s="14"/>
      <c r="H50" s="17">
        <v>2</v>
      </c>
      <c r="I50" s="14"/>
      <c r="J50" s="19" t="s">
        <v>30</v>
      </c>
      <c r="K50" s="17">
        <v>2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25"/>
      <c r="AK50" s="25"/>
      <c r="AL50" s="25"/>
      <c r="AM50" s="25"/>
      <c r="AN50" s="25"/>
      <c r="AO50" s="25"/>
      <c r="AP50" s="25"/>
      <c r="AQ50" s="25"/>
      <c r="AR50" s="25"/>
      <c r="AS50" s="25"/>
    </row>
    <row r="51" spans="1:45" ht="15.75" customHeight="1">
      <c r="A51" s="19">
        <v>9</v>
      </c>
      <c r="B51" s="12" t="s">
        <v>187</v>
      </c>
      <c r="C51" s="18"/>
      <c r="D51" s="14"/>
      <c r="E51" s="54">
        <f t="shared" ref="E51:I51" si="7">SUM(E52:E57)</f>
        <v>6330</v>
      </c>
      <c r="F51" s="15">
        <f t="shared" si="7"/>
        <v>32</v>
      </c>
      <c r="G51" s="15">
        <f t="shared" si="7"/>
        <v>21</v>
      </c>
      <c r="H51" s="15">
        <f t="shared" si="7"/>
        <v>9</v>
      </c>
      <c r="I51" s="15">
        <f t="shared" si="7"/>
        <v>2</v>
      </c>
      <c r="J51" s="16"/>
      <c r="K51" s="14"/>
      <c r="L51" s="14"/>
      <c r="M51" s="14"/>
      <c r="N51" s="14"/>
      <c r="O51" s="15">
        <f>SUM(O52:O57)</f>
        <v>15</v>
      </c>
      <c r="P51" s="14"/>
      <c r="Q51" s="14"/>
      <c r="R51" s="14"/>
      <c r="S51" s="14"/>
      <c r="T51" s="14"/>
      <c r="U51" s="14"/>
      <c r="V51" s="14"/>
      <c r="W51" s="15">
        <f>SUM(W52:W57)</f>
        <v>328</v>
      </c>
      <c r="X51" s="14"/>
      <c r="Y51" s="14"/>
      <c r="Z51" s="14"/>
      <c r="AA51" s="14"/>
      <c r="AB51" s="14"/>
      <c r="AC51" s="14"/>
      <c r="AD51" s="14"/>
      <c r="AE51" s="15">
        <f>SUM(AE52:AE57)</f>
        <v>25</v>
      </c>
      <c r="AF51" s="14"/>
      <c r="AG51" s="14"/>
      <c r="AH51" s="14"/>
      <c r="AI51" s="14"/>
    </row>
    <row r="52" spans="1:45" ht="15.75" customHeight="1">
      <c r="A52" s="16"/>
      <c r="B52" s="17" t="s">
        <v>188</v>
      </c>
      <c r="C52" s="18" t="s">
        <v>94</v>
      </c>
      <c r="D52" s="14"/>
      <c r="E52" s="55">
        <v>2900</v>
      </c>
      <c r="F52" s="17">
        <v>21</v>
      </c>
      <c r="G52" s="17">
        <v>21</v>
      </c>
      <c r="H52" s="14"/>
      <c r="I52" s="14"/>
      <c r="J52" s="19" t="s">
        <v>30</v>
      </c>
      <c r="K52" s="14"/>
      <c r="L52" s="14"/>
      <c r="M52" s="14"/>
      <c r="N52" s="14"/>
      <c r="O52" s="17">
        <v>9</v>
      </c>
      <c r="P52" s="14"/>
      <c r="Q52" s="14"/>
      <c r="R52" s="14"/>
      <c r="S52" s="14"/>
      <c r="T52" s="14"/>
      <c r="U52" s="14"/>
      <c r="V52" s="14"/>
      <c r="W52" s="17">
        <v>247</v>
      </c>
      <c r="X52" s="14"/>
      <c r="Y52" s="14"/>
      <c r="Z52" s="14"/>
      <c r="AA52" s="14"/>
      <c r="AB52" s="14"/>
      <c r="AC52" s="14"/>
      <c r="AD52" s="14"/>
      <c r="AE52" s="17">
        <v>19</v>
      </c>
      <c r="AF52" s="14"/>
      <c r="AG52" s="14"/>
      <c r="AH52" s="14"/>
      <c r="AI52" s="14"/>
    </row>
    <row r="53" spans="1:45" ht="15.75" customHeight="1">
      <c r="A53" s="16"/>
      <c r="B53" s="17" t="s">
        <v>189</v>
      </c>
      <c r="C53" s="18" t="s">
        <v>94</v>
      </c>
      <c r="D53" s="14"/>
      <c r="E53" s="17">
        <v>642</v>
      </c>
      <c r="F53" s="17">
        <v>2</v>
      </c>
      <c r="G53" s="14"/>
      <c r="H53" s="17">
        <v>2</v>
      </c>
      <c r="I53" s="14"/>
      <c r="J53" s="16"/>
      <c r="K53" s="17">
        <v>2</v>
      </c>
      <c r="L53" s="14"/>
      <c r="M53" s="14"/>
      <c r="N53" s="14"/>
      <c r="O53" s="17">
        <v>2</v>
      </c>
      <c r="P53" s="14"/>
      <c r="Q53" s="14"/>
      <c r="R53" s="14"/>
      <c r="S53" s="14"/>
      <c r="T53" s="14"/>
      <c r="U53" s="14"/>
      <c r="V53" s="14"/>
      <c r="W53" s="17">
        <v>37</v>
      </c>
      <c r="X53" s="14"/>
      <c r="Y53" s="14"/>
      <c r="Z53" s="14"/>
      <c r="AA53" s="14"/>
      <c r="AB53" s="14"/>
      <c r="AC53" s="14"/>
      <c r="AD53" s="14"/>
      <c r="AE53" s="17">
        <v>2</v>
      </c>
      <c r="AF53" s="14"/>
      <c r="AG53" s="14"/>
      <c r="AH53" s="14"/>
      <c r="AI53" s="14"/>
    </row>
    <row r="54" spans="1:45" ht="15.75" customHeight="1">
      <c r="A54" s="16"/>
      <c r="B54" s="17" t="s">
        <v>190</v>
      </c>
      <c r="C54" s="18" t="s">
        <v>171</v>
      </c>
      <c r="D54" s="14"/>
      <c r="E54" s="17">
        <v>757</v>
      </c>
      <c r="F54" s="17">
        <v>4</v>
      </c>
      <c r="G54" s="14"/>
      <c r="H54" s="17">
        <v>2</v>
      </c>
      <c r="I54" s="17">
        <v>2</v>
      </c>
      <c r="J54" s="16"/>
      <c r="K54" s="17">
        <v>7</v>
      </c>
      <c r="L54" s="14"/>
      <c r="M54" s="14"/>
      <c r="N54" s="14"/>
      <c r="O54" s="17">
        <v>4</v>
      </c>
      <c r="P54" s="14"/>
      <c r="Q54" s="14"/>
      <c r="R54" s="14"/>
      <c r="S54" s="14"/>
      <c r="T54" s="14"/>
      <c r="U54" s="14"/>
      <c r="V54" s="14"/>
      <c r="W54" s="17">
        <v>44</v>
      </c>
      <c r="X54" s="14"/>
      <c r="Y54" s="14"/>
      <c r="Z54" s="14"/>
      <c r="AA54" s="14"/>
      <c r="AB54" s="14"/>
      <c r="AC54" s="14"/>
      <c r="AD54" s="14"/>
      <c r="AE54" s="17">
        <v>4</v>
      </c>
      <c r="AF54" s="14"/>
      <c r="AG54" s="14"/>
      <c r="AH54" s="14"/>
      <c r="AI54" s="14"/>
    </row>
    <row r="55" spans="1:45" ht="15.75" customHeight="1">
      <c r="A55" s="16"/>
      <c r="B55" s="17" t="s">
        <v>191</v>
      </c>
      <c r="C55" s="18" t="s">
        <v>94</v>
      </c>
      <c r="D55" s="17">
        <v>2008</v>
      </c>
      <c r="E55" s="17">
        <v>433</v>
      </c>
      <c r="F55" s="17">
        <v>2</v>
      </c>
      <c r="G55" s="14"/>
      <c r="H55" s="17">
        <v>2</v>
      </c>
      <c r="I55" s="14"/>
      <c r="J55" s="16"/>
      <c r="K55" s="17">
        <v>1</v>
      </c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:45" ht="15.75" customHeight="1">
      <c r="A56" s="16"/>
      <c r="B56" s="17" t="s">
        <v>192</v>
      </c>
      <c r="C56" s="18" t="s">
        <v>94</v>
      </c>
      <c r="D56" s="17">
        <v>2011</v>
      </c>
      <c r="E56" s="17">
        <v>1159</v>
      </c>
      <c r="F56" s="17">
        <v>2</v>
      </c>
      <c r="G56" s="14"/>
      <c r="H56" s="17">
        <v>2</v>
      </c>
      <c r="I56" s="14"/>
      <c r="J56" s="19" t="s">
        <v>30</v>
      </c>
      <c r="K56" s="17">
        <v>1</v>
      </c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45" ht="15.75" customHeight="1">
      <c r="A57" s="20"/>
      <c r="B57" s="17" t="s">
        <v>193</v>
      </c>
      <c r="C57" s="18" t="s">
        <v>89</v>
      </c>
      <c r="D57" s="17">
        <v>2009</v>
      </c>
      <c r="E57" s="17">
        <v>439</v>
      </c>
      <c r="F57" s="17">
        <v>1</v>
      </c>
      <c r="G57" s="14"/>
      <c r="H57" s="17">
        <v>1</v>
      </c>
      <c r="I57" s="14"/>
      <c r="J57" s="19" t="s">
        <v>30</v>
      </c>
      <c r="K57" s="17">
        <v>2</v>
      </c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25"/>
      <c r="AK57" s="25"/>
      <c r="AL57" s="25"/>
      <c r="AM57" s="25"/>
      <c r="AN57" s="25"/>
      <c r="AO57" s="25"/>
      <c r="AP57" s="25"/>
      <c r="AQ57" s="25"/>
      <c r="AR57" s="25"/>
      <c r="AS57" s="25"/>
    </row>
    <row r="58" spans="1:45" ht="15.75" customHeight="1">
      <c r="A58" s="19">
        <v>10</v>
      </c>
      <c r="B58" s="12" t="s">
        <v>194</v>
      </c>
      <c r="C58" s="13"/>
      <c r="D58" s="14"/>
      <c r="E58" s="15">
        <f t="shared" ref="E58:H58" si="8">SUM(E59:E63)</f>
        <v>19717</v>
      </c>
      <c r="F58" s="15">
        <f t="shared" si="8"/>
        <v>30</v>
      </c>
      <c r="G58" s="15">
        <f t="shared" si="8"/>
        <v>16</v>
      </c>
      <c r="H58" s="15">
        <f t="shared" si="8"/>
        <v>14</v>
      </c>
      <c r="I58" s="14"/>
      <c r="J58" s="16"/>
      <c r="K58" s="14"/>
      <c r="L58" s="14"/>
      <c r="M58" s="14"/>
      <c r="N58" s="14"/>
      <c r="O58" s="15">
        <f>SUM(O59:O63)</f>
        <v>22</v>
      </c>
      <c r="P58" s="14"/>
      <c r="Q58" s="14"/>
      <c r="R58" s="14"/>
      <c r="S58" s="14"/>
      <c r="T58" s="14"/>
      <c r="U58" s="14"/>
      <c r="V58" s="14"/>
      <c r="W58" s="15">
        <f>SUM(W59:W63)</f>
        <v>520</v>
      </c>
      <c r="X58" s="14"/>
      <c r="Y58" s="14"/>
      <c r="Z58" s="14"/>
      <c r="AA58" s="14"/>
      <c r="AB58" s="14"/>
      <c r="AC58" s="14"/>
      <c r="AD58" s="14"/>
      <c r="AE58" s="15">
        <f>SUM(AE59:AE63)</f>
        <v>23</v>
      </c>
      <c r="AF58" s="14"/>
      <c r="AG58" s="14"/>
      <c r="AH58" s="14"/>
      <c r="AI58" s="14"/>
    </row>
    <row r="59" spans="1:45" ht="15.75" customHeight="1">
      <c r="A59" s="16"/>
      <c r="B59" s="17" t="s">
        <v>195</v>
      </c>
      <c r="C59" s="18" t="s">
        <v>196</v>
      </c>
      <c r="D59" s="14"/>
      <c r="E59" s="17">
        <v>4105</v>
      </c>
      <c r="F59" s="17">
        <v>16</v>
      </c>
      <c r="G59" s="17">
        <v>16</v>
      </c>
      <c r="H59" s="14"/>
      <c r="I59" s="14"/>
      <c r="J59" s="19" t="s">
        <v>30</v>
      </c>
      <c r="K59" s="17">
        <v>6</v>
      </c>
      <c r="L59" s="14"/>
      <c r="M59" s="14"/>
      <c r="N59" s="14"/>
      <c r="O59" s="17">
        <v>12</v>
      </c>
      <c r="P59" s="14"/>
      <c r="Q59" s="14"/>
      <c r="R59" s="14"/>
      <c r="S59" s="14"/>
      <c r="T59" s="14"/>
      <c r="U59" s="14"/>
      <c r="V59" s="14"/>
      <c r="W59" s="17">
        <v>296</v>
      </c>
      <c r="X59" s="14"/>
      <c r="Y59" s="14"/>
      <c r="Z59" s="14"/>
      <c r="AA59" s="14"/>
      <c r="AB59" s="14"/>
      <c r="AC59" s="14"/>
      <c r="AD59" s="14"/>
      <c r="AE59" s="17">
        <v>20</v>
      </c>
      <c r="AF59" s="14"/>
      <c r="AG59" s="14"/>
      <c r="AH59" s="14"/>
      <c r="AI59" s="14"/>
    </row>
    <row r="60" spans="1:45" ht="15.75" customHeight="1">
      <c r="A60" s="16"/>
      <c r="B60" s="17" t="s">
        <v>197</v>
      </c>
      <c r="C60" s="18" t="s">
        <v>196</v>
      </c>
      <c r="D60" s="14"/>
      <c r="E60" s="17">
        <v>1200</v>
      </c>
      <c r="F60" s="17">
        <v>2</v>
      </c>
      <c r="G60" s="14"/>
      <c r="H60" s="17">
        <v>2</v>
      </c>
      <c r="I60" s="14"/>
      <c r="J60" s="16"/>
      <c r="K60" s="17">
        <v>2</v>
      </c>
      <c r="L60" s="14"/>
      <c r="M60" s="14"/>
      <c r="N60" s="14"/>
      <c r="O60" s="17">
        <v>3</v>
      </c>
      <c r="P60" s="14"/>
      <c r="Q60" s="14"/>
      <c r="R60" s="14"/>
      <c r="S60" s="14"/>
      <c r="T60" s="14"/>
      <c r="U60" s="14"/>
      <c r="V60" s="14"/>
      <c r="W60" s="17">
        <v>60</v>
      </c>
      <c r="X60" s="14"/>
      <c r="Y60" s="14"/>
      <c r="Z60" s="14"/>
      <c r="AA60" s="14"/>
      <c r="AB60" s="14"/>
      <c r="AC60" s="14"/>
      <c r="AD60" s="14"/>
      <c r="AE60" s="17">
        <v>3</v>
      </c>
      <c r="AF60" s="14"/>
      <c r="AG60" s="14"/>
      <c r="AH60" s="14"/>
      <c r="AI60" s="14"/>
    </row>
    <row r="61" spans="1:45" ht="15.75" customHeight="1">
      <c r="A61" s="16"/>
      <c r="B61" s="17" t="s">
        <v>198</v>
      </c>
      <c r="C61" s="18" t="s">
        <v>199</v>
      </c>
      <c r="D61" s="14"/>
      <c r="E61" s="17">
        <v>2236</v>
      </c>
      <c r="F61" s="17">
        <v>9</v>
      </c>
      <c r="G61" s="14"/>
      <c r="H61" s="17">
        <v>9</v>
      </c>
      <c r="I61" s="14"/>
      <c r="J61" s="16"/>
      <c r="K61" s="17">
        <v>6</v>
      </c>
      <c r="L61" s="14"/>
      <c r="M61" s="14"/>
      <c r="N61" s="14"/>
      <c r="O61" s="17">
        <v>7</v>
      </c>
      <c r="P61" s="14"/>
      <c r="Q61" s="14"/>
      <c r="R61" s="14"/>
      <c r="S61" s="14"/>
      <c r="T61" s="14"/>
      <c r="U61" s="14"/>
      <c r="V61" s="14"/>
      <c r="W61" s="17">
        <v>164</v>
      </c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:45" ht="15.75" customHeight="1">
      <c r="A62" s="16"/>
      <c r="B62" s="17" t="s">
        <v>200</v>
      </c>
      <c r="C62" s="18" t="s">
        <v>199</v>
      </c>
      <c r="D62" s="17">
        <v>2016</v>
      </c>
      <c r="E62" s="17">
        <v>176</v>
      </c>
      <c r="F62" s="17">
        <v>1</v>
      </c>
      <c r="G62" s="14"/>
      <c r="H62" s="17">
        <v>1</v>
      </c>
      <c r="I62" s="14"/>
      <c r="J62" s="16"/>
      <c r="K62" s="17">
        <v>5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1:45" ht="15.75" customHeight="1">
      <c r="A63" s="20"/>
      <c r="B63" s="17" t="s">
        <v>201</v>
      </c>
      <c r="C63" s="18" t="s">
        <v>199</v>
      </c>
      <c r="D63" s="17">
        <v>2010</v>
      </c>
      <c r="E63" s="17">
        <v>12000</v>
      </c>
      <c r="F63" s="17">
        <v>2</v>
      </c>
      <c r="G63" s="14"/>
      <c r="H63" s="17">
        <v>2</v>
      </c>
      <c r="I63" s="14"/>
      <c r="J63" s="16"/>
      <c r="K63" s="17">
        <v>8</v>
      </c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25"/>
      <c r="AK63" s="25"/>
      <c r="AL63" s="25"/>
      <c r="AM63" s="25"/>
      <c r="AN63" s="25"/>
      <c r="AO63" s="25"/>
      <c r="AP63" s="25"/>
      <c r="AQ63" s="25"/>
      <c r="AR63" s="25"/>
      <c r="AS63" s="25"/>
    </row>
    <row r="64" spans="1:45" ht="15.75" customHeight="1">
      <c r="A64" s="19">
        <v>11</v>
      </c>
      <c r="B64" s="12" t="s">
        <v>202</v>
      </c>
      <c r="C64" s="13"/>
      <c r="D64" s="14"/>
      <c r="E64" s="15">
        <f t="shared" ref="E64:H64" si="9">SUM(E65:E69)</f>
        <v>7325</v>
      </c>
      <c r="F64" s="15">
        <f t="shared" si="9"/>
        <v>23</v>
      </c>
      <c r="G64" s="15">
        <f t="shared" si="9"/>
        <v>20</v>
      </c>
      <c r="H64" s="15">
        <f t="shared" si="9"/>
        <v>3</v>
      </c>
      <c r="I64" s="14"/>
      <c r="J64" s="16"/>
      <c r="K64" s="14"/>
      <c r="L64" s="14"/>
      <c r="M64" s="14"/>
      <c r="N64" s="14"/>
      <c r="O64" s="15">
        <f>SUM(O65:O69)</f>
        <v>20</v>
      </c>
      <c r="P64" s="14"/>
      <c r="Q64" s="14"/>
      <c r="R64" s="14"/>
      <c r="S64" s="14"/>
      <c r="T64" s="14"/>
      <c r="U64" s="14"/>
      <c r="V64" s="14"/>
      <c r="W64" s="15">
        <f>SUM(W65:W69)</f>
        <v>361</v>
      </c>
      <c r="X64" s="14"/>
      <c r="Y64" s="14"/>
      <c r="Z64" s="14"/>
      <c r="AA64" s="14"/>
      <c r="AB64" s="14"/>
      <c r="AC64" s="14"/>
      <c r="AD64" s="14"/>
      <c r="AE64" s="15">
        <f>SUM(AE65:AE69)</f>
        <v>26</v>
      </c>
      <c r="AF64" s="14"/>
      <c r="AG64" s="14"/>
      <c r="AH64" s="14"/>
      <c r="AI64" s="14"/>
    </row>
    <row r="65" spans="1:35" ht="15.75" customHeight="1">
      <c r="A65" s="16"/>
      <c r="B65" s="17" t="s">
        <v>203</v>
      </c>
      <c r="C65" s="18" t="s">
        <v>204</v>
      </c>
      <c r="D65" s="14"/>
      <c r="E65" s="17">
        <v>2979</v>
      </c>
      <c r="F65" s="17">
        <v>11</v>
      </c>
      <c r="G65" s="17">
        <v>11</v>
      </c>
      <c r="H65" s="14"/>
      <c r="I65" s="14"/>
      <c r="J65" s="19" t="s">
        <v>30</v>
      </c>
      <c r="K65" s="17">
        <v>4</v>
      </c>
      <c r="L65" s="14"/>
      <c r="M65" s="14"/>
      <c r="N65" s="14"/>
      <c r="O65" s="17">
        <v>6</v>
      </c>
      <c r="P65" s="14"/>
      <c r="Q65" s="14"/>
      <c r="R65" s="14"/>
      <c r="S65" s="14"/>
      <c r="T65" s="14"/>
      <c r="U65" s="14"/>
      <c r="V65" s="14"/>
      <c r="W65" s="17">
        <v>145</v>
      </c>
      <c r="X65" s="14"/>
      <c r="Y65" s="14"/>
      <c r="Z65" s="14"/>
      <c r="AA65" s="14"/>
      <c r="AB65" s="14"/>
      <c r="AC65" s="14"/>
      <c r="AD65" s="14"/>
      <c r="AE65" s="17">
        <v>11</v>
      </c>
      <c r="AF65" s="14"/>
      <c r="AG65" s="14"/>
      <c r="AH65" s="14"/>
      <c r="AI65" s="14"/>
    </row>
    <row r="66" spans="1:35" ht="15.75" customHeight="1">
      <c r="A66" s="16"/>
      <c r="B66" s="17" t="s">
        <v>205</v>
      </c>
      <c r="C66" s="18" t="s">
        <v>206</v>
      </c>
      <c r="D66" s="14"/>
      <c r="E66" s="17">
        <v>2046</v>
      </c>
      <c r="F66" s="17">
        <v>6</v>
      </c>
      <c r="G66" s="17">
        <v>3</v>
      </c>
      <c r="H66" s="17">
        <v>3</v>
      </c>
      <c r="I66" s="14"/>
      <c r="J66" s="16"/>
      <c r="K66" s="17">
        <v>2</v>
      </c>
      <c r="L66" s="14"/>
      <c r="M66" s="14"/>
      <c r="N66" s="14"/>
      <c r="O66" s="17">
        <v>5</v>
      </c>
      <c r="P66" s="14"/>
      <c r="Q66" s="14"/>
      <c r="R66" s="14"/>
      <c r="S66" s="14"/>
      <c r="T66" s="14"/>
      <c r="U66" s="14"/>
      <c r="V66" s="14"/>
      <c r="W66" s="17">
        <v>94</v>
      </c>
      <c r="X66" s="14"/>
      <c r="Y66" s="14"/>
      <c r="Z66" s="14"/>
      <c r="AA66" s="14"/>
      <c r="AB66" s="14"/>
      <c r="AC66" s="14"/>
      <c r="AD66" s="14"/>
      <c r="AE66" s="17">
        <v>6</v>
      </c>
      <c r="AF66" s="14"/>
      <c r="AG66" s="14"/>
      <c r="AH66" s="14"/>
      <c r="AI66" s="14"/>
    </row>
    <row r="67" spans="1:35" ht="15.75" customHeight="1">
      <c r="A67" s="16"/>
      <c r="B67" s="17" t="s">
        <v>207</v>
      </c>
      <c r="C67" s="18" t="s">
        <v>208</v>
      </c>
      <c r="D67" s="14"/>
      <c r="E67" s="17">
        <v>850</v>
      </c>
      <c r="F67" s="17">
        <v>2</v>
      </c>
      <c r="G67" s="17">
        <v>2</v>
      </c>
      <c r="H67" s="14"/>
      <c r="I67" s="14"/>
      <c r="J67" s="16"/>
      <c r="K67" s="17">
        <v>2</v>
      </c>
      <c r="L67" s="14"/>
      <c r="M67" s="14"/>
      <c r="N67" s="14"/>
      <c r="O67" s="17">
        <v>4</v>
      </c>
      <c r="P67" s="14"/>
      <c r="Q67" s="14"/>
      <c r="R67" s="14"/>
      <c r="S67" s="14"/>
      <c r="T67" s="14"/>
      <c r="U67" s="14"/>
      <c r="V67" s="14"/>
      <c r="W67" s="17">
        <v>63</v>
      </c>
      <c r="X67" s="14"/>
      <c r="Y67" s="14"/>
      <c r="Z67" s="14"/>
      <c r="AA67" s="14"/>
      <c r="AB67" s="14"/>
      <c r="AC67" s="14"/>
      <c r="AD67" s="14"/>
      <c r="AE67" s="17">
        <v>4</v>
      </c>
      <c r="AF67" s="14"/>
      <c r="AG67" s="14"/>
      <c r="AH67" s="14"/>
      <c r="AI67" s="14"/>
    </row>
    <row r="68" spans="1:35" ht="15.75" customHeight="1">
      <c r="A68" s="16"/>
      <c r="B68" s="17" t="s">
        <v>209</v>
      </c>
      <c r="C68" s="18" t="s">
        <v>208</v>
      </c>
      <c r="D68" s="14"/>
      <c r="E68" s="17">
        <v>1200</v>
      </c>
      <c r="F68" s="17">
        <v>3</v>
      </c>
      <c r="G68" s="17">
        <v>3</v>
      </c>
      <c r="H68" s="14"/>
      <c r="I68" s="14"/>
      <c r="J68" s="16"/>
      <c r="K68" s="17">
        <v>3</v>
      </c>
      <c r="L68" s="14"/>
      <c r="M68" s="14"/>
      <c r="N68" s="14"/>
      <c r="O68" s="17">
        <v>5</v>
      </c>
      <c r="P68" s="14"/>
      <c r="Q68" s="14"/>
      <c r="R68" s="14"/>
      <c r="S68" s="14"/>
      <c r="T68" s="14"/>
      <c r="U68" s="14"/>
      <c r="V68" s="14"/>
      <c r="W68" s="17">
        <v>59</v>
      </c>
      <c r="X68" s="14"/>
      <c r="Y68" s="14"/>
      <c r="Z68" s="14"/>
      <c r="AA68" s="14"/>
      <c r="AB68" s="14"/>
      <c r="AC68" s="14"/>
      <c r="AD68" s="14"/>
      <c r="AE68" s="17">
        <v>5</v>
      </c>
      <c r="AF68" s="14"/>
      <c r="AG68" s="14"/>
      <c r="AH68" s="14"/>
      <c r="AI68" s="14"/>
    </row>
    <row r="69" spans="1:35" ht="15.75" customHeight="1">
      <c r="A69" s="16"/>
      <c r="B69" s="17" t="s">
        <v>210</v>
      </c>
      <c r="C69" s="18" t="s">
        <v>211</v>
      </c>
      <c r="D69" s="17">
        <v>2008</v>
      </c>
      <c r="E69" s="17">
        <v>250</v>
      </c>
      <c r="F69" s="17">
        <v>1</v>
      </c>
      <c r="G69" s="17">
        <v>1</v>
      </c>
      <c r="H69" s="14"/>
      <c r="I69" s="14"/>
      <c r="J69" s="16"/>
      <c r="K69" s="17">
        <v>6</v>
      </c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1:35" ht="15.75" customHeight="1">
      <c r="A70" s="19">
        <v>12</v>
      </c>
      <c r="B70" s="12" t="s">
        <v>212</v>
      </c>
      <c r="C70" s="23"/>
      <c r="D70" s="15"/>
      <c r="E70" s="15">
        <f t="shared" ref="E70:I70" si="10">E71+E72+E73+E75+E76+E74</f>
        <v>6376</v>
      </c>
      <c r="F70" s="15">
        <f t="shared" si="10"/>
        <v>26</v>
      </c>
      <c r="G70" s="15">
        <f t="shared" si="10"/>
        <v>6</v>
      </c>
      <c r="H70" s="15">
        <f t="shared" si="10"/>
        <v>17</v>
      </c>
      <c r="I70" s="15">
        <f t="shared" si="10"/>
        <v>3</v>
      </c>
      <c r="J70" s="11"/>
      <c r="K70" s="15"/>
      <c r="L70" s="15"/>
      <c r="M70" s="15"/>
      <c r="N70" s="15"/>
      <c r="O70" s="15">
        <f>O71+O72+O73+O75+O76+O74</f>
        <v>27</v>
      </c>
      <c r="P70" s="15"/>
      <c r="Q70" s="15"/>
      <c r="R70" s="15"/>
      <c r="S70" s="15"/>
      <c r="T70" s="15"/>
      <c r="U70" s="15"/>
      <c r="V70" s="15"/>
      <c r="W70" s="15">
        <f>W71+W72+W73+W75+W76+W74</f>
        <v>510</v>
      </c>
      <c r="X70" s="15"/>
      <c r="Y70" s="15"/>
      <c r="Z70" s="15"/>
      <c r="AA70" s="15"/>
      <c r="AB70" s="15"/>
      <c r="AC70" s="15"/>
      <c r="AD70" s="15"/>
      <c r="AE70" s="15">
        <f>AE71+AE72+AE73+AE75+AE76+AE74</f>
        <v>39</v>
      </c>
      <c r="AF70" s="15"/>
      <c r="AG70" s="15"/>
      <c r="AH70" s="15"/>
      <c r="AI70" s="15"/>
    </row>
    <row r="71" spans="1:35" ht="15.75" customHeight="1">
      <c r="A71" s="19"/>
      <c r="B71" s="17" t="s">
        <v>213</v>
      </c>
      <c r="C71" s="18" t="s">
        <v>214</v>
      </c>
      <c r="D71" s="14"/>
      <c r="E71" s="17">
        <v>2521</v>
      </c>
      <c r="F71" s="17">
        <v>6</v>
      </c>
      <c r="G71" s="17">
        <v>6</v>
      </c>
      <c r="H71" s="14"/>
      <c r="I71" s="14"/>
      <c r="J71" s="19" t="s">
        <v>30</v>
      </c>
      <c r="K71" s="14"/>
      <c r="L71" s="14"/>
      <c r="M71" s="14"/>
      <c r="N71" s="14"/>
      <c r="O71" s="17">
        <v>6</v>
      </c>
      <c r="P71" s="14"/>
      <c r="Q71" s="14"/>
      <c r="R71" s="14"/>
      <c r="S71" s="14"/>
      <c r="T71" s="14"/>
      <c r="U71" s="14"/>
      <c r="V71" s="14"/>
      <c r="W71" s="17">
        <v>148</v>
      </c>
      <c r="X71" s="14"/>
      <c r="Y71" s="14"/>
      <c r="Z71" s="14"/>
      <c r="AA71" s="14"/>
      <c r="AB71" s="14"/>
      <c r="AC71" s="14"/>
      <c r="AD71" s="14"/>
      <c r="AE71" s="17">
        <v>9</v>
      </c>
      <c r="AF71" s="14"/>
      <c r="AG71" s="14"/>
      <c r="AH71" s="14"/>
      <c r="AI71" s="14"/>
    </row>
    <row r="72" spans="1:35" ht="15.75" customHeight="1">
      <c r="A72" s="19"/>
      <c r="B72" s="17" t="s">
        <v>215</v>
      </c>
      <c r="C72" s="18" t="s">
        <v>216</v>
      </c>
      <c r="D72" s="14"/>
      <c r="E72" s="17">
        <v>280</v>
      </c>
      <c r="F72" s="17">
        <v>2</v>
      </c>
      <c r="G72" s="14"/>
      <c r="H72" s="17">
        <v>2</v>
      </c>
      <c r="I72" s="14"/>
      <c r="J72" s="16"/>
      <c r="K72" s="53">
        <v>43223</v>
      </c>
      <c r="L72" s="14"/>
      <c r="M72" s="14"/>
      <c r="N72" s="14"/>
      <c r="O72" s="17">
        <v>4</v>
      </c>
      <c r="P72" s="14"/>
      <c r="Q72" s="14"/>
      <c r="R72" s="14"/>
      <c r="S72" s="14"/>
      <c r="T72" s="14"/>
      <c r="U72" s="14"/>
      <c r="V72" s="14"/>
      <c r="W72" s="17">
        <v>54</v>
      </c>
      <c r="X72" s="14"/>
      <c r="Y72" s="14"/>
      <c r="Z72" s="14"/>
      <c r="AA72" s="14"/>
      <c r="AB72" s="14"/>
      <c r="AC72" s="14"/>
      <c r="AD72" s="14"/>
      <c r="AE72" s="17">
        <v>5</v>
      </c>
      <c r="AF72" s="14"/>
      <c r="AG72" s="14"/>
      <c r="AH72" s="14"/>
      <c r="AI72" s="14"/>
    </row>
    <row r="73" spans="1:35" ht="15.75" customHeight="1">
      <c r="A73" s="19"/>
      <c r="B73" s="17" t="s">
        <v>217</v>
      </c>
      <c r="C73" s="18" t="s">
        <v>216</v>
      </c>
      <c r="D73" s="14"/>
      <c r="E73" s="17">
        <v>1606</v>
      </c>
      <c r="F73" s="17">
        <v>6</v>
      </c>
      <c r="G73" s="14"/>
      <c r="H73" s="17">
        <v>6</v>
      </c>
      <c r="I73" s="14"/>
      <c r="J73" s="16"/>
      <c r="K73" s="17">
        <v>6</v>
      </c>
      <c r="L73" s="14"/>
      <c r="M73" s="14"/>
      <c r="N73" s="14"/>
      <c r="O73" s="17">
        <v>5</v>
      </c>
      <c r="P73" s="14"/>
      <c r="Q73" s="14"/>
      <c r="R73" s="14"/>
      <c r="S73" s="14"/>
      <c r="T73" s="14"/>
      <c r="U73" s="14"/>
      <c r="V73" s="14"/>
      <c r="W73" s="17">
        <v>79</v>
      </c>
      <c r="X73" s="14"/>
      <c r="Y73" s="14"/>
      <c r="Z73" s="14"/>
      <c r="AA73" s="14"/>
      <c r="AB73" s="14"/>
      <c r="AC73" s="14"/>
      <c r="AD73" s="14"/>
      <c r="AE73" s="17">
        <v>8</v>
      </c>
      <c r="AF73" s="14"/>
      <c r="AG73" s="14"/>
      <c r="AH73" s="14"/>
      <c r="AI73" s="14"/>
    </row>
    <row r="74" spans="1:35" ht="15.75" customHeight="1">
      <c r="A74" s="19"/>
      <c r="B74" s="17" t="s">
        <v>218</v>
      </c>
      <c r="C74" s="18" t="s">
        <v>216</v>
      </c>
      <c r="D74" s="17">
        <v>2016</v>
      </c>
      <c r="E74" s="17">
        <v>566</v>
      </c>
      <c r="F74" s="17">
        <v>3</v>
      </c>
      <c r="G74" s="14"/>
      <c r="H74" s="14"/>
      <c r="I74" s="17">
        <v>3</v>
      </c>
      <c r="J74" s="16"/>
      <c r="K74" s="17">
        <v>6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1:35" ht="15.75" customHeight="1">
      <c r="A75" s="20"/>
      <c r="B75" s="17" t="s">
        <v>219</v>
      </c>
      <c r="C75" s="18" t="s">
        <v>214</v>
      </c>
      <c r="D75" s="14"/>
      <c r="E75" s="17">
        <v>692</v>
      </c>
      <c r="F75" s="17">
        <v>2</v>
      </c>
      <c r="G75" s="14"/>
      <c r="H75" s="17">
        <v>2</v>
      </c>
      <c r="I75" s="14"/>
      <c r="J75" s="19" t="s">
        <v>30</v>
      </c>
      <c r="K75" s="53">
        <v>43222</v>
      </c>
      <c r="L75" s="14"/>
      <c r="M75" s="14"/>
      <c r="N75" s="14"/>
      <c r="O75" s="17">
        <v>4</v>
      </c>
      <c r="P75" s="14"/>
      <c r="Q75" s="14"/>
      <c r="R75" s="14"/>
      <c r="S75" s="14"/>
      <c r="T75" s="14"/>
      <c r="U75" s="14"/>
      <c r="V75" s="14"/>
      <c r="W75" s="17">
        <v>65</v>
      </c>
      <c r="X75" s="14"/>
      <c r="Y75" s="14"/>
      <c r="Z75" s="14"/>
      <c r="AA75" s="14"/>
      <c r="AB75" s="14"/>
      <c r="AC75" s="14"/>
      <c r="AD75" s="14"/>
      <c r="AE75" s="17">
        <v>5</v>
      </c>
      <c r="AF75" s="14"/>
      <c r="AG75" s="14"/>
      <c r="AH75" s="14"/>
      <c r="AI75" s="14"/>
    </row>
    <row r="76" spans="1:35" ht="15.75" customHeight="1">
      <c r="A76" s="16"/>
      <c r="B76" s="17" t="s">
        <v>220</v>
      </c>
      <c r="C76" s="18" t="s">
        <v>221</v>
      </c>
      <c r="D76" s="14"/>
      <c r="E76" s="17">
        <v>711</v>
      </c>
      <c r="F76" s="17">
        <v>7</v>
      </c>
      <c r="G76" s="14"/>
      <c r="H76" s="17">
        <v>7</v>
      </c>
      <c r="I76" s="14"/>
      <c r="J76" s="19" t="s">
        <v>30</v>
      </c>
      <c r="K76" s="17">
        <v>5</v>
      </c>
      <c r="L76" s="14"/>
      <c r="M76" s="14"/>
      <c r="N76" s="14"/>
      <c r="O76" s="17">
        <v>8</v>
      </c>
      <c r="P76" s="14"/>
      <c r="Q76" s="14"/>
      <c r="R76" s="14"/>
      <c r="S76" s="14"/>
      <c r="T76" s="14"/>
      <c r="U76" s="14"/>
      <c r="V76" s="14"/>
      <c r="W76" s="17">
        <v>164</v>
      </c>
      <c r="X76" s="14"/>
      <c r="Y76" s="14"/>
      <c r="Z76" s="14"/>
      <c r="AA76" s="14"/>
      <c r="AB76" s="14"/>
      <c r="AC76" s="14"/>
      <c r="AD76" s="14"/>
      <c r="AE76" s="17">
        <v>12</v>
      </c>
      <c r="AF76" s="14"/>
      <c r="AG76" s="14"/>
      <c r="AH76" s="14"/>
      <c r="AI76" s="14"/>
    </row>
    <row r="77" spans="1:35" ht="15.75" customHeight="1">
      <c r="A77" s="20">
        <v>13</v>
      </c>
      <c r="B77" s="12" t="s">
        <v>222</v>
      </c>
      <c r="C77" s="23"/>
      <c r="D77" s="15"/>
      <c r="E77" s="15">
        <f t="shared" ref="E77:H77" si="11">E78+E79+E80+E82+E83+E81</f>
        <v>7294</v>
      </c>
      <c r="F77" s="15">
        <f t="shared" si="11"/>
        <v>20</v>
      </c>
      <c r="G77" s="15">
        <f t="shared" si="11"/>
        <v>9</v>
      </c>
      <c r="H77" s="15">
        <f t="shared" si="11"/>
        <v>11</v>
      </c>
      <c r="I77" s="15"/>
      <c r="J77" s="11"/>
      <c r="K77" s="15"/>
      <c r="L77" s="15"/>
      <c r="M77" s="15"/>
      <c r="N77" s="15"/>
      <c r="O77" s="15">
        <f>O78+O79+O80+O82+O83+O81</f>
        <v>25</v>
      </c>
      <c r="P77" s="15"/>
      <c r="Q77" s="15"/>
      <c r="R77" s="15"/>
      <c r="S77" s="15"/>
      <c r="T77" s="15"/>
      <c r="U77" s="15"/>
      <c r="V77" s="15"/>
      <c r="W77" s="15">
        <f>W78+W79+W80+W82+W83+W81</f>
        <v>529</v>
      </c>
      <c r="X77" s="15"/>
      <c r="Y77" s="15"/>
      <c r="Z77" s="15"/>
      <c r="AA77" s="15"/>
      <c r="AB77" s="15"/>
      <c r="AC77" s="15"/>
      <c r="AD77" s="15"/>
      <c r="AE77" s="15">
        <f>AE78+AE79+AE80+AE82+AE83+AE81</f>
        <v>36</v>
      </c>
      <c r="AF77" s="15"/>
      <c r="AG77" s="15"/>
      <c r="AH77" s="15"/>
      <c r="AI77" s="15"/>
    </row>
    <row r="78" spans="1:35" ht="15.75" customHeight="1">
      <c r="A78" s="16"/>
      <c r="B78" s="17" t="s">
        <v>126</v>
      </c>
      <c r="C78" s="18" t="s">
        <v>224</v>
      </c>
      <c r="D78" s="14"/>
      <c r="E78" s="17">
        <v>2360</v>
      </c>
      <c r="F78" s="17">
        <v>5</v>
      </c>
      <c r="G78" s="17">
        <v>3</v>
      </c>
      <c r="H78" s="17">
        <v>2</v>
      </c>
      <c r="I78" s="14"/>
      <c r="J78" s="19" t="s">
        <v>129</v>
      </c>
      <c r="K78" s="14"/>
      <c r="L78" s="14"/>
      <c r="M78" s="14"/>
      <c r="N78" s="14"/>
      <c r="O78" s="17">
        <v>5</v>
      </c>
      <c r="P78" s="14"/>
      <c r="Q78" s="14"/>
      <c r="R78" s="14"/>
      <c r="S78" s="14"/>
      <c r="T78" s="14"/>
      <c r="U78" s="14"/>
      <c r="V78" s="14"/>
      <c r="W78" s="17">
        <v>128</v>
      </c>
      <c r="X78" s="14"/>
      <c r="Y78" s="14"/>
      <c r="Z78" s="14"/>
      <c r="AA78" s="14"/>
      <c r="AB78" s="14"/>
      <c r="AC78" s="14"/>
      <c r="AD78" s="14"/>
      <c r="AE78" s="17">
        <v>9</v>
      </c>
      <c r="AF78" s="14"/>
      <c r="AG78" s="14"/>
      <c r="AH78" s="14"/>
      <c r="AI78" s="14"/>
    </row>
    <row r="79" spans="1:35" ht="15.75" customHeight="1">
      <c r="A79" s="16"/>
      <c r="B79" s="17" t="s">
        <v>225</v>
      </c>
      <c r="C79" s="18" t="s">
        <v>224</v>
      </c>
      <c r="D79" s="14"/>
      <c r="E79" s="17">
        <v>1437</v>
      </c>
      <c r="F79" s="17">
        <v>5</v>
      </c>
      <c r="G79" s="14"/>
      <c r="H79" s="17">
        <v>5</v>
      </c>
      <c r="I79" s="14"/>
      <c r="J79" s="16"/>
      <c r="K79" s="17">
        <v>2</v>
      </c>
      <c r="L79" s="14"/>
      <c r="M79" s="14"/>
      <c r="N79" s="14"/>
      <c r="O79" s="17">
        <v>5</v>
      </c>
      <c r="P79" s="14"/>
      <c r="Q79" s="14"/>
      <c r="R79" s="14"/>
      <c r="S79" s="14"/>
      <c r="T79" s="14"/>
      <c r="U79" s="14"/>
      <c r="V79" s="14"/>
      <c r="W79" s="17">
        <v>112</v>
      </c>
      <c r="X79" s="14"/>
      <c r="Y79" s="14"/>
      <c r="Z79" s="14"/>
      <c r="AA79" s="14"/>
      <c r="AB79" s="14"/>
      <c r="AC79" s="14"/>
      <c r="AD79" s="14"/>
      <c r="AE79" s="17">
        <v>8</v>
      </c>
      <c r="AF79" s="14"/>
      <c r="AG79" s="14"/>
      <c r="AH79" s="14"/>
      <c r="AI79" s="14"/>
    </row>
    <row r="80" spans="1:35" ht="15.75" customHeight="1">
      <c r="A80" s="16"/>
      <c r="B80" s="17" t="s">
        <v>226</v>
      </c>
      <c r="C80" s="18" t="s">
        <v>227</v>
      </c>
      <c r="D80" s="14"/>
      <c r="E80" s="17">
        <v>468</v>
      </c>
      <c r="F80" s="17">
        <v>2</v>
      </c>
      <c r="G80" s="17">
        <v>2</v>
      </c>
      <c r="H80" s="14"/>
      <c r="I80" s="14"/>
      <c r="J80" s="16"/>
      <c r="K80" s="17">
        <v>4</v>
      </c>
      <c r="L80" s="14"/>
      <c r="M80" s="14"/>
      <c r="N80" s="14"/>
      <c r="O80" s="17">
        <v>3</v>
      </c>
      <c r="P80" s="14"/>
      <c r="Q80" s="14"/>
      <c r="R80" s="14"/>
      <c r="S80" s="14"/>
      <c r="T80" s="14"/>
      <c r="U80" s="14"/>
      <c r="V80" s="14"/>
      <c r="W80" s="17">
        <v>47</v>
      </c>
      <c r="X80" s="14"/>
      <c r="Y80" s="14"/>
      <c r="Z80" s="14"/>
      <c r="AA80" s="14"/>
      <c r="AB80" s="14"/>
      <c r="AC80" s="14"/>
      <c r="AD80" s="14"/>
      <c r="AE80" s="17">
        <v>4</v>
      </c>
      <c r="AF80" s="14"/>
      <c r="AG80" s="14"/>
      <c r="AH80" s="14"/>
      <c r="AI80" s="14"/>
    </row>
    <row r="81" spans="1:35" ht="15.75" customHeight="1">
      <c r="A81" s="16"/>
      <c r="B81" s="17" t="s">
        <v>228</v>
      </c>
      <c r="C81" s="18" t="s">
        <v>227</v>
      </c>
      <c r="D81" s="14"/>
      <c r="E81" s="17">
        <v>486</v>
      </c>
      <c r="F81" s="17">
        <v>2</v>
      </c>
      <c r="G81" s="14"/>
      <c r="H81" s="17">
        <v>2</v>
      </c>
      <c r="I81" s="14"/>
      <c r="J81" s="16"/>
      <c r="K81" s="17">
        <v>6</v>
      </c>
      <c r="L81" s="14"/>
      <c r="M81" s="14"/>
      <c r="N81" s="14"/>
      <c r="O81" s="17">
        <v>2</v>
      </c>
      <c r="P81" s="14"/>
      <c r="Q81" s="14"/>
      <c r="R81" s="14"/>
      <c r="S81" s="14"/>
      <c r="T81" s="14"/>
      <c r="U81" s="14"/>
      <c r="V81" s="14"/>
      <c r="W81" s="17">
        <v>33</v>
      </c>
      <c r="X81" s="14"/>
      <c r="Y81" s="14"/>
      <c r="Z81" s="14"/>
      <c r="AA81" s="14"/>
      <c r="AB81" s="14"/>
      <c r="AC81" s="14"/>
      <c r="AD81" s="14"/>
      <c r="AE81" s="17">
        <v>2</v>
      </c>
      <c r="AF81" s="14"/>
      <c r="AG81" s="14"/>
      <c r="AH81" s="14"/>
      <c r="AI81" s="14"/>
    </row>
    <row r="82" spans="1:35" ht="15.75" customHeight="1">
      <c r="A82" s="20"/>
      <c r="B82" s="17" t="s">
        <v>229</v>
      </c>
      <c r="C82" s="18" t="s">
        <v>230</v>
      </c>
      <c r="D82" s="14"/>
      <c r="E82" s="17">
        <v>2030</v>
      </c>
      <c r="F82" s="17">
        <v>4</v>
      </c>
      <c r="G82" s="17">
        <v>4</v>
      </c>
      <c r="H82" s="14"/>
      <c r="I82" s="14"/>
      <c r="J82" s="16"/>
      <c r="K82" s="17">
        <v>4</v>
      </c>
      <c r="L82" s="14"/>
      <c r="M82" s="14"/>
      <c r="N82" s="14"/>
      <c r="O82" s="17">
        <v>6</v>
      </c>
      <c r="P82" s="14"/>
      <c r="Q82" s="14"/>
      <c r="R82" s="14"/>
      <c r="S82" s="14"/>
      <c r="T82" s="14"/>
      <c r="U82" s="14"/>
      <c r="V82" s="14"/>
      <c r="W82" s="17">
        <v>144</v>
      </c>
      <c r="X82" s="14"/>
      <c r="Y82" s="14"/>
      <c r="Z82" s="14"/>
      <c r="AA82" s="14"/>
      <c r="AB82" s="14"/>
      <c r="AC82" s="14"/>
      <c r="AD82" s="14"/>
      <c r="AE82" s="17">
        <v>9</v>
      </c>
      <c r="AF82" s="14"/>
      <c r="AG82" s="14"/>
      <c r="AH82" s="14"/>
      <c r="AI82" s="14"/>
    </row>
    <row r="83" spans="1:35" ht="15.75" customHeight="1">
      <c r="A83" s="19"/>
      <c r="B83" s="17" t="s">
        <v>231</v>
      </c>
      <c r="C83" s="18" t="s">
        <v>232</v>
      </c>
      <c r="D83" s="14"/>
      <c r="E83" s="17">
        <v>513</v>
      </c>
      <c r="F83" s="17">
        <v>2</v>
      </c>
      <c r="G83" s="14"/>
      <c r="H83" s="17">
        <v>2</v>
      </c>
      <c r="I83" s="14"/>
      <c r="J83" s="16"/>
      <c r="K83" s="17">
        <v>6</v>
      </c>
      <c r="L83" s="14"/>
      <c r="M83" s="14"/>
      <c r="N83" s="14"/>
      <c r="O83" s="17">
        <v>4</v>
      </c>
      <c r="P83" s="14"/>
      <c r="Q83" s="14"/>
      <c r="R83" s="14"/>
      <c r="S83" s="14"/>
      <c r="T83" s="14"/>
      <c r="U83" s="14"/>
      <c r="V83" s="14"/>
      <c r="W83" s="17">
        <v>65</v>
      </c>
      <c r="X83" s="14"/>
      <c r="Y83" s="14"/>
      <c r="Z83" s="14"/>
      <c r="AA83" s="14"/>
      <c r="AB83" s="14"/>
      <c r="AC83" s="14"/>
      <c r="AD83" s="14"/>
      <c r="AE83" s="17">
        <v>4</v>
      </c>
      <c r="AF83" s="14"/>
      <c r="AG83" s="14"/>
      <c r="AH83" s="14"/>
      <c r="AI83" s="14"/>
    </row>
    <row r="84" spans="1:35" ht="15.75" customHeight="1">
      <c r="A84" s="19"/>
      <c r="B84" s="17" t="s">
        <v>233</v>
      </c>
      <c r="C84" s="18" t="s">
        <v>234</v>
      </c>
      <c r="D84" s="14"/>
      <c r="E84" s="17">
        <v>305</v>
      </c>
      <c r="F84" s="17">
        <v>3</v>
      </c>
      <c r="G84" s="14"/>
      <c r="H84" s="17">
        <v>2</v>
      </c>
      <c r="I84" s="17">
        <v>1</v>
      </c>
      <c r="J84" s="19" t="s">
        <v>129</v>
      </c>
      <c r="K84" s="17">
        <v>7</v>
      </c>
      <c r="L84" s="14"/>
      <c r="M84" s="14"/>
      <c r="N84" s="14"/>
      <c r="O84" s="17">
        <v>5</v>
      </c>
      <c r="P84" s="14"/>
      <c r="Q84" s="14"/>
      <c r="R84" s="14"/>
      <c r="S84" s="14"/>
      <c r="T84" s="14"/>
      <c r="U84" s="14"/>
      <c r="V84" s="14"/>
      <c r="W84" s="17">
        <v>74</v>
      </c>
      <c r="X84" s="14"/>
      <c r="Y84" s="14"/>
      <c r="Z84" s="14"/>
      <c r="AA84" s="14"/>
      <c r="AB84" s="14"/>
      <c r="AC84" s="14"/>
      <c r="AD84" s="14"/>
      <c r="AE84" s="17">
        <v>7</v>
      </c>
      <c r="AF84" s="14"/>
      <c r="AG84" s="14"/>
      <c r="AH84" s="14"/>
      <c r="AI84" s="14"/>
    </row>
    <row r="85" spans="1:35" ht="15.75" customHeight="1">
      <c r="A85" s="19"/>
      <c r="B85" s="17" t="s">
        <v>235</v>
      </c>
      <c r="C85" s="18" t="s">
        <v>236</v>
      </c>
      <c r="D85" s="17">
        <v>2017</v>
      </c>
      <c r="E85" s="17">
        <v>149</v>
      </c>
      <c r="F85" s="17">
        <v>2</v>
      </c>
      <c r="G85" s="14"/>
      <c r="H85" s="17">
        <v>2</v>
      </c>
      <c r="I85" s="14"/>
      <c r="J85" s="16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:35" ht="15.75" customHeight="1">
      <c r="A86" s="19"/>
      <c r="B86" s="17" t="s">
        <v>237</v>
      </c>
      <c r="C86" s="18" t="s">
        <v>232</v>
      </c>
      <c r="D86" s="17">
        <v>2012</v>
      </c>
      <c r="E86" s="17">
        <v>200</v>
      </c>
      <c r="F86" s="17">
        <v>1</v>
      </c>
      <c r="G86" s="14"/>
      <c r="H86" s="17">
        <v>1</v>
      </c>
      <c r="I86" s="14"/>
      <c r="J86" s="16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1:35" ht="15.75" customHeight="1">
      <c r="A87" s="19"/>
      <c r="B87" s="17" t="s">
        <v>238</v>
      </c>
      <c r="C87" s="18" t="s">
        <v>234</v>
      </c>
      <c r="D87" s="17">
        <v>2012</v>
      </c>
      <c r="E87" s="17">
        <v>160</v>
      </c>
      <c r="F87" s="17">
        <v>1</v>
      </c>
      <c r="G87" s="14"/>
      <c r="H87" s="17">
        <v>1</v>
      </c>
      <c r="I87" s="14"/>
      <c r="J87" s="19" t="s">
        <v>129</v>
      </c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1:35" ht="15.75" customHeight="1">
      <c r="A88" s="19"/>
      <c r="B88" s="17" t="s">
        <v>239</v>
      </c>
      <c r="C88" s="18" t="s">
        <v>240</v>
      </c>
      <c r="D88" s="17">
        <v>2012</v>
      </c>
      <c r="E88" s="17">
        <v>171</v>
      </c>
      <c r="F88" s="17">
        <v>2</v>
      </c>
      <c r="G88" s="14"/>
      <c r="H88" s="17">
        <v>2</v>
      </c>
      <c r="I88" s="14"/>
      <c r="J88" s="19" t="s">
        <v>129</v>
      </c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</row>
    <row r="89" spans="1:35" ht="15.75" customHeight="1">
      <c r="A89" s="20">
        <v>14</v>
      </c>
      <c r="B89" s="12" t="s">
        <v>241</v>
      </c>
      <c r="C89" s="18"/>
      <c r="D89" s="14"/>
      <c r="E89" s="15">
        <f t="shared" ref="E89:I89" si="12">SUM(E90:E95)</f>
        <v>10540</v>
      </c>
      <c r="F89" s="15">
        <f t="shared" si="12"/>
        <v>25</v>
      </c>
      <c r="G89" s="15">
        <f t="shared" si="12"/>
        <v>13</v>
      </c>
      <c r="H89" s="15">
        <f t="shared" si="12"/>
        <v>10</v>
      </c>
      <c r="I89" s="15">
        <f t="shared" si="12"/>
        <v>2</v>
      </c>
      <c r="J89" s="16"/>
      <c r="K89" s="14"/>
      <c r="L89" s="14"/>
      <c r="M89" s="14"/>
      <c r="N89" s="14"/>
      <c r="O89" s="15">
        <f>SUM(O90:O95)</f>
        <v>18</v>
      </c>
      <c r="P89" s="14"/>
      <c r="Q89" s="14"/>
      <c r="R89" s="14"/>
      <c r="S89" s="14"/>
      <c r="T89" s="14"/>
      <c r="U89" s="14"/>
      <c r="V89" s="14"/>
      <c r="W89" s="15">
        <f>SUM(W90:W95)</f>
        <v>313</v>
      </c>
      <c r="X89" s="14"/>
      <c r="Y89" s="14"/>
      <c r="Z89" s="14"/>
      <c r="AA89" s="14"/>
      <c r="AB89" s="14"/>
      <c r="AC89" s="14"/>
      <c r="AD89" s="14"/>
      <c r="AE89" s="15">
        <f>SUM(AE90:AE95)</f>
        <v>30</v>
      </c>
      <c r="AF89" s="14"/>
      <c r="AG89" s="14"/>
      <c r="AH89" s="14"/>
      <c r="AI89" s="14"/>
    </row>
    <row r="90" spans="1:35" ht="15.75" customHeight="1">
      <c r="A90" s="16"/>
      <c r="B90" s="17" t="s">
        <v>242</v>
      </c>
      <c r="C90" s="18" t="s">
        <v>243</v>
      </c>
      <c r="D90" s="14"/>
      <c r="E90" s="17">
        <v>4423</v>
      </c>
      <c r="F90" s="17">
        <v>9</v>
      </c>
      <c r="G90" s="17">
        <v>5</v>
      </c>
      <c r="H90" s="17">
        <v>2</v>
      </c>
      <c r="I90" s="17">
        <v>2</v>
      </c>
      <c r="J90" s="19" t="s">
        <v>30</v>
      </c>
      <c r="K90" s="14"/>
      <c r="L90" s="14"/>
      <c r="M90" s="14"/>
      <c r="N90" s="14"/>
      <c r="O90" s="17">
        <v>9</v>
      </c>
      <c r="P90" s="14"/>
      <c r="Q90" s="14"/>
      <c r="R90" s="14"/>
      <c r="S90" s="14"/>
      <c r="T90" s="14"/>
      <c r="U90" s="14"/>
      <c r="V90" s="14"/>
      <c r="W90" s="17">
        <v>177</v>
      </c>
      <c r="X90" s="14"/>
      <c r="Y90" s="14"/>
      <c r="Z90" s="14"/>
      <c r="AA90" s="14"/>
      <c r="AB90" s="14"/>
      <c r="AC90" s="14"/>
      <c r="AD90" s="14"/>
      <c r="AE90" s="17">
        <v>21</v>
      </c>
      <c r="AF90" s="14"/>
      <c r="AG90" s="14"/>
      <c r="AH90" s="14"/>
      <c r="AI90" s="14"/>
    </row>
    <row r="91" spans="1:35" ht="15.75" customHeight="1">
      <c r="A91" s="20"/>
      <c r="B91" s="17" t="s">
        <v>189</v>
      </c>
      <c r="C91" s="18" t="s">
        <v>244</v>
      </c>
      <c r="D91" s="14"/>
      <c r="E91" s="17">
        <v>225</v>
      </c>
      <c r="F91" s="17">
        <v>2</v>
      </c>
      <c r="G91" s="14"/>
      <c r="H91" s="17">
        <v>2</v>
      </c>
      <c r="I91" s="14"/>
      <c r="J91" s="16"/>
      <c r="K91" s="17">
        <v>8</v>
      </c>
      <c r="L91" s="14"/>
      <c r="M91" s="14"/>
      <c r="N91" s="14"/>
      <c r="O91" s="17">
        <v>4</v>
      </c>
      <c r="P91" s="14"/>
      <c r="Q91" s="14"/>
      <c r="R91" s="14"/>
      <c r="S91" s="14"/>
      <c r="T91" s="14"/>
      <c r="U91" s="14"/>
      <c r="V91" s="14"/>
      <c r="W91" s="17">
        <v>39</v>
      </c>
      <c r="X91" s="14"/>
      <c r="Y91" s="14"/>
      <c r="Z91" s="14"/>
      <c r="AA91" s="14"/>
      <c r="AB91" s="14"/>
      <c r="AC91" s="14"/>
      <c r="AD91" s="14"/>
      <c r="AE91" s="17">
        <v>4</v>
      </c>
      <c r="AF91" s="14"/>
      <c r="AG91" s="14"/>
      <c r="AH91" s="14"/>
      <c r="AI91" s="14"/>
    </row>
    <row r="92" spans="1:35" ht="15.75" customHeight="1">
      <c r="A92" s="16"/>
      <c r="B92" s="17" t="s">
        <v>245</v>
      </c>
      <c r="C92" s="18" t="s">
        <v>246</v>
      </c>
      <c r="D92" s="17">
        <v>2013</v>
      </c>
      <c r="E92" s="17">
        <v>1000</v>
      </c>
      <c r="F92" s="17">
        <v>2</v>
      </c>
      <c r="G92" s="14"/>
      <c r="H92" s="17">
        <v>2</v>
      </c>
      <c r="I92" s="14"/>
      <c r="J92" s="16"/>
      <c r="K92" s="17">
        <v>8</v>
      </c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7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3" spans="1:35" ht="15.75" customHeight="1">
      <c r="A93" s="16"/>
      <c r="B93" s="17" t="s">
        <v>247</v>
      </c>
      <c r="C93" s="18" t="s">
        <v>248</v>
      </c>
      <c r="D93" s="17">
        <v>2015</v>
      </c>
      <c r="E93" s="17">
        <v>480</v>
      </c>
      <c r="F93" s="17">
        <v>2</v>
      </c>
      <c r="G93" s="14"/>
      <c r="H93" s="17">
        <v>2</v>
      </c>
      <c r="I93" s="14"/>
      <c r="J93" s="16"/>
      <c r="K93" s="17">
        <v>7</v>
      </c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  <row r="94" spans="1:35" ht="15.75" customHeight="1">
      <c r="A94" s="16"/>
      <c r="B94" s="17" t="s">
        <v>249</v>
      </c>
      <c r="C94" s="18" t="s">
        <v>248</v>
      </c>
      <c r="D94" s="17">
        <v>2011</v>
      </c>
      <c r="E94" s="17">
        <v>750</v>
      </c>
      <c r="F94" s="17">
        <v>2</v>
      </c>
      <c r="G94" s="14"/>
      <c r="H94" s="17">
        <v>2</v>
      </c>
      <c r="I94" s="14"/>
      <c r="J94" s="16"/>
      <c r="K94" s="17">
        <v>7</v>
      </c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</row>
    <row r="95" spans="1:35" ht="15.75" customHeight="1">
      <c r="A95" s="16"/>
      <c r="B95" s="17" t="s">
        <v>250</v>
      </c>
      <c r="C95" s="18" t="s">
        <v>246</v>
      </c>
      <c r="D95" s="14"/>
      <c r="E95" s="17">
        <v>3662</v>
      </c>
      <c r="F95" s="17">
        <v>8</v>
      </c>
      <c r="G95" s="17">
        <v>8</v>
      </c>
      <c r="H95" s="14"/>
      <c r="I95" s="14"/>
      <c r="J95" s="19" t="s">
        <v>30</v>
      </c>
      <c r="K95" s="17">
        <v>7</v>
      </c>
      <c r="L95" s="14"/>
      <c r="M95" s="14"/>
      <c r="N95" s="14"/>
      <c r="O95" s="17">
        <v>5</v>
      </c>
      <c r="P95" s="14"/>
      <c r="Q95" s="14"/>
      <c r="R95" s="14"/>
      <c r="S95" s="14"/>
      <c r="T95" s="14"/>
      <c r="U95" s="14"/>
      <c r="V95" s="14"/>
      <c r="W95" s="17">
        <v>97</v>
      </c>
      <c r="X95" s="14"/>
      <c r="Y95" s="14"/>
      <c r="Z95" s="14"/>
      <c r="AA95" s="14"/>
      <c r="AB95" s="14"/>
      <c r="AC95" s="14"/>
      <c r="AD95" s="14"/>
      <c r="AE95" s="17">
        <v>5</v>
      </c>
      <c r="AF95" s="14"/>
      <c r="AG95" s="14"/>
      <c r="AH95" s="14"/>
      <c r="AI95" s="14"/>
    </row>
    <row r="96" spans="1:35" ht="15.75" customHeight="1">
      <c r="A96" s="20">
        <v>15</v>
      </c>
      <c r="B96" s="12" t="s">
        <v>252</v>
      </c>
      <c r="C96" s="13"/>
      <c r="D96" s="14"/>
      <c r="E96" s="15">
        <f t="shared" ref="E96:H96" si="13">SUM(E97)</f>
        <v>6464</v>
      </c>
      <c r="F96" s="15">
        <f t="shared" si="13"/>
        <v>29</v>
      </c>
      <c r="G96" s="15">
        <f t="shared" si="13"/>
        <v>16</v>
      </c>
      <c r="H96" s="15">
        <f t="shared" si="13"/>
        <v>13</v>
      </c>
      <c r="I96" s="14"/>
      <c r="J96" s="16"/>
      <c r="L96" s="14"/>
      <c r="M96" s="14"/>
      <c r="N96" s="14"/>
      <c r="O96" s="15">
        <f>SUM(O97)</f>
        <v>18</v>
      </c>
      <c r="P96" s="14"/>
      <c r="Q96" s="14"/>
      <c r="R96" s="14"/>
      <c r="S96" s="14"/>
      <c r="T96" s="14"/>
      <c r="U96" s="14"/>
      <c r="V96" s="14"/>
      <c r="W96" s="15">
        <f>SUM(W97)</f>
        <v>463</v>
      </c>
      <c r="X96" s="14"/>
      <c r="Y96" s="14"/>
      <c r="Z96" s="14"/>
      <c r="AA96" s="14"/>
      <c r="AB96" s="14"/>
      <c r="AC96" s="14"/>
      <c r="AD96" s="14"/>
      <c r="AE96" s="15">
        <f>SUM(AE97)</f>
        <v>31</v>
      </c>
      <c r="AF96" s="14"/>
      <c r="AG96" s="14"/>
      <c r="AH96" s="14"/>
      <c r="AI96" s="14"/>
    </row>
    <row r="97" spans="1:35" ht="15.75" customHeight="1">
      <c r="A97" s="16"/>
      <c r="B97" s="17" t="s">
        <v>255</v>
      </c>
      <c r="C97" s="18" t="s">
        <v>256</v>
      </c>
      <c r="D97" s="14"/>
      <c r="E97" s="17">
        <v>6464</v>
      </c>
      <c r="F97" s="17">
        <v>29</v>
      </c>
      <c r="G97" s="17">
        <v>16</v>
      </c>
      <c r="H97" s="17">
        <v>13</v>
      </c>
      <c r="I97" s="14"/>
      <c r="J97" s="19" t="s">
        <v>129</v>
      </c>
      <c r="K97" s="14"/>
      <c r="L97" s="14"/>
      <c r="M97" s="14"/>
      <c r="N97" s="14"/>
      <c r="O97" s="17">
        <v>18</v>
      </c>
      <c r="P97" s="14"/>
      <c r="Q97" s="14"/>
      <c r="R97" s="14"/>
      <c r="S97" s="14"/>
      <c r="T97" s="14"/>
      <c r="U97" s="14"/>
      <c r="V97" s="14"/>
      <c r="W97" s="17">
        <v>463</v>
      </c>
      <c r="X97" s="14"/>
      <c r="Y97" s="14"/>
      <c r="Z97" s="14"/>
      <c r="AA97" s="14"/>
      <c r="AB97" s="14"/>
      <c r="AC97" s="14"/>
      <c r="AD97" s="14"/>
      <c r="AE97" s="17">
        <v>31</v>
      </c>
      <c r="AF97" s="14"/>
      <c r="AG97" s="14"/>
      <c r="AH97" s="14"/>
      <c r="AI97" s="14"/>
    </row>
    <row r="98" spans="1:35" ht="15.75" customHeight="1">
      <c r="A98" s="16" t="s">
        <v>320</v>
      </c>
      <c r="B98" s="14"/>
      <c r="C98" s="13"/>
      <c r="D98" s="14"/>
      <c r="E98" s="14"/>
      <c r="F98" s="14"/>
      <c r="G98" s="14"/>
      <c r="H98" s="14"/>
      <c r="I98" s="14"/>
      <c r="J98" s="16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</row>
    <row r="99" spans="1:35" ht="15.75" customHeight="1">
      <c r="C99" s="69" t="s">
        <v>321</v>
      </c>
      <c r="D99" s="68">
        <f>COUNTA(D8:D97)</f>
        <v>30</v>
      </c>
      <c r="E99" s="70" t="s">
        <v>322</v>
      </c>
      <c r="J99" s="68"/>
    </row>
    <row r="100" spans="1:35" ht="15.75" customHeight="1">
      <c r="A100" s="28" t="s">
        <v>105</v>
      </c>
      <c r="B100" s="28"/>
      <c r="J100" s="68"/>
    </row>
    <row r="101" spans="1:35" ht="15.75" customHeight="1">
      <c r="A101" s="28" t="s">
        <v>106</v>
      </c>
      <c r="B101" s="29" t="s">
        <v>107</v>
      </c>
      <c r="J101" s="68"/>
    </row>
    <row r="102" spans="1:35" ht="15.75" customHeight="1">
      <c r="A102" s="28" t="s">
        <v>108</v>
      </c>
      <c r="B102" s="29" t="s">
        <v>323</v>
      </c>
      <c r="J102" s="68"/>
    </row>
    <row r="103" spans="1:35" ht="15.75" customHeight="1">
      <c r="A103" s="30"/>
      <c r="J103" s="68"/>
    </row>
    <row r="104" spans="1:35" ht="15.75" customHeight="1">
      <c r="A104" s="31" t="s">
        <v>110</v>
      </c>
      <c r="J104" s="68"/>
    </row>
    <row r="105" spans="1:35" ht="15.75" customHeight="1">
      <c r="A105" s="236" t="s">
        <v>4</v>
      </c>
      <c r="B105" s="235" t="s">
        <v>111</v>
      </c>
      <c r="C105" s="32"/>
      <c r="D105" s="32"/>
      <c r="E105" s="32"/>
      <c r="F105" s="32"/>
      <c r="G105" s="32"/>
      <c r="H105" s="32"/>
      <c r="I105" s="32"/>
      <c r="J105" s="32"/>
      <c r="K105" s="235" t="s">
        <v>324</v>
      </c>
      <c r="L105" s="234" t="s">
        <v>13</v>
      </c>
      <c r="M105" s="231"/>
      <c r="N105" s="231"/>
      <c r="O105" s="231"/>
      <c r="P105" s="231"/>
      <c r="Q105" s="231"/>
      <c r="R105" s="231"/>
      <c r="S105" s="232"/>
      <c r="T105" s="234" t="s">
        <v>14</v>
      </c>
      <c r="U105" s="231"/>
      <c r="V105" s="231"/>
      <c r="W105" s="231"/>
      <c r="X105" s="231"/>
      <c r="Y105" s="231"/>
      <c r="Z105" s="231"/>
      <c r="AA105" s="232"/>
      <c r="AB105" s="234" t="s">
        <v>15</v>
      </c>
      <c r="AC105" s="231"/>
      <c r="AD105" s="231"/>
      <c r="AE105" s="231"/>
      <c r="AF105" s="231"/>
      <c r="AG105" s="231"/>
      <c r="AH105" s="231"/>
      <c r="AI105" s="232"/>
    </row>
    <row r="106" spans="1:35" ht="27.75" customHeight="1">
      <c r="A106" s="228"/>
      <c r="B106" s="228"/>
      <c r="C106" s="32"/>
      <c r="D106" s="32"/>
      <c r="E106" s="32"/>
      <c r="F106" s="32"/>
      <c r="G106" s="32"/>
      <c r="H106" s="32"/>
      <c r="I106" s="32"/>
      <c r="J106" s="32"/>
      <c r="K106" s="228"/>
      <c r="L106" s="33" t="s">
        <v>19</v>
      </c>
      <c r="M106" s="33" t="s">
        <v>20</v>
      </c>
      <c r="N106" s="33" t="s">
        <v>21</v>
      </c>
      <c r="O106" s="33" t="s">
        <v>22</v>
      </c>
      <c r="P106" s="33" t="s">
        <v>23</v>
      </c>
      <c r="Q106" s="33" t="s">
        <v>24</v>
      </c>
      <c r="R106" s="33" t="s">
        <v>25</v>
      </c>
      <c r="S106" s="33" t="s">
        <v>26</v>
      </c>
      <c r="T106" s="33" t="s">
        <v>19</v>
      </c>
      <c r="U106" s="33" t="s">
        <v>20</v>
      </c>
      <c r="V106" s="33" t="s">
        <v>21</v>
      </c>
      <c r="W106" s="33" t="s">
        <v>22</v>
      </c>
      <c r="X106" s="33" t="s">
        <v>23</v>
      </c>
      <c r="Y106" s="33" t="s">
        <v>24</v>
      </c>
      <c r="Z106" s="33" t="s">
        <v>25</v>
      </c>
      <c r="AA106" s="33" t="s">
        <v>26</v>
      </c>
      <c r="AB106" s="33" t="s">
        <v>19</v>
      </c>
      <c r="AC106" s="33" t="s">
        <v>20</v>
      </c>
      <c r="AD106" s="33" t="s">
        <v>21</v>
      </c>
      <c r="AE106" s="33" t="s">
        <v>22</v>
      </c>
      <c r="AF106" s="33" t="s">
        <v>23</v>
      </c>
      <c r="AG106" s="33" t="s">
        <v>24</v>
      </c>
      <c r="AH106" s="33" t="s">
        <v>25</v>
      </c>
      <c r="AI106" s="33" t="s">
        <v>26</v>
      </c>
    </row>
    <row r="107" spans="1:35" ht="15.75" customHeight="1">
      <c r="A107" s="16">
        <v>1</v>
      </c>
      <c r="B107" s="34" t="s">
        <v>113</v>
      </c>
      <c r="C107" s="14"/>
      <c r="D107" s="14"/>
      <c r="E107" s="14"/>
      <c r="F107" s="14"/>
      <c r="G107" s="14"/>
      <c r="H107" s="14"/>
      <c r="I107" s="14"/>
      <c r="J107" s="16"/>
      <c r="K107" s="14"/>
      <c r="L107" s="15">
        <v>1</v>
      </c>
      <c r="M107" s="15">
        <v>7</v>
      </c>
      <c r="N107" s="15"/>
      <c r="O107" s="15"/>
      <c r="P107" s="15"/>
      <c r="Q107" s="15"/>
      <c r="R107" s="15"/>
      <c r="S107" s="15"/>
      <c r="T107" s="15">
        <v>35</v>
      </c>
      <c r="U107" s="15">
        <v>198</v>
      </c>
      <c r="V107" s="15"/>
      <c r="W107" s="15"/>
      <c r="X107" s="15"/>
      <c r="Y107" s="15"/>
      <c r="Z107" s="15"/>
      <c r="AA107" s="15"/>
      <c r="AB107" s="15">
        <v>2</v>
      </c>
      <c r="AC107" s="15">
        <v>13</v>
      </c>
      <c r="AD107" s="14"/>
      <c r="AE107" s="14"/>
      <c r="AF107" s="14"/>
      <c r="AG107" s="14"/>
      <c r="AH107" s="14"/>
      <c r="AI107" s="14"/>
    </row>
    <row r="108" spans="1:35" ht="15.75" customHeight="1">
      <c r="A108" s="16">
        <v>2</v>
      </c>
      <c r="B108" s="35" t="s">
        <v>114</v>
      </c>
      <c r="C108" s="36"/>
      <c r="D108" s="36"/>
      <c r="E108" s="36"/>
      <c r="F108" s="36"/>
      <c r="G108" s="36"/>
      <c r="H108" s="36"/>
      <c r="I108" s="36"/>
      <c r="J108" s="36"/>
      <c r="K108" s="36" t="s">
        <v>115</v>
      </c>
      <c r="L108" s="15"/>
      <c r="M108" s="15">
        <v>3</v>
      </c>
      <c r="N108" s="15"/>
      <c r="O108" s="15"/>
      <c r="P108" s="15"/>
      <c r="Q108" s="15"/>
      <c r="R108" s="15"/>
      <c r="S108" s="15"/>
      <c r="T108" s="15"/>
      <c r="U108" s="15">
        <v>74</v>
      </c>
      <c r="V108" s="15"/>
      <c r="W108" s="15"/>
      <c r="X108" s="15"/>
      <c r="Y108" s="15"/>
      <c r="Z108" s="15"/>
      <c r="AA108" s="15"/>
      <c r="AB108" s="15"/>
      <c r="AC108" s="15">
        <v>4</v>
      </c>
      <c r="AD108" s="14"/>
      <c r="AE108" s="14"/>
      <c r="AF108" s="14"/>
      <c r="AG108" s="14"/>
      <c r="AH108" s="14"/>
      <c r="AI108" s="14"/>
    </row>
    <row r="109" spans="1:35" ht="15.75" customHeight="1">
      <c r="A109" s="16">
        <v>3</v>
      </c>
      <c r="B109" s="35" t="s">
        <v>116</v>
      </c>
      <c r="C109" s="36"/>
      <c r="D109" s="36"/>
      <c r="E109" s="36"/>
      <c r="F109" s="36"/>
      <c r="G109" s="36"/>
      <c r="H109" s="36"/>
      <c r="I109" s="36"/>
      <c r="J109" s="36"/>
      <c r="K109" s="36" t="s">
        <v>117</v>
      </c>
      <c r="L109" s="15"/>
      <c r="M109" s="15">
        <v>3</v>
      </c>
      <c r="N109" s="15"/>
      <c r="O109" s="15"/>
      <c r="P109" s="15"/>
      <c r="Q109" s="15"/>
      <c r="R109" s="15"/>
      <c r="S109" s="15"/>
      <c r="T109" s="15"/>
      <c r="U109" s="15">
        <v>74</v>
      </c>
      <c r="V109" s="15"/>
      <c r="W109" s="15"/>
      <c r="X109" s="15"/>
      <c r="Y109" s="15"/>
      <c r="Z109" s="15"/>
      <c r="AA109" s="15"/>
      <c r="AB109" s="15"/>
      <c r="AC109" s="15">
        <v>6</v>
      </c>
      <c r="AD109" s="14"/>
      <c r="AE109" s="14"/>
      <c r="AF109" s="14"/>
      <c r="AG109" s="14"/>
      <c r="AH109" s="14"/>
      <c r="AI109" s="14"/>
    </row>
    <row r="110" spans="1:35" ht="15.75" customHeight="1">
      <c r="J110" s="68"/>
    </row>
    <row r="111" spans="1:35" ht="15.75">
      <c r="J111" s="68"/>
    </row>
    <row r="112" spans="1:35" ht="15.75">
      <c r="J112" s="68"/>
    </row>
    <row r="113" spans="10:10" ht="15.75">
      <c r="J113" s="68"/>
    </row>
    <row r="114" spans="10:10" ht="15.75">
      <c r="J114" s="68"/>
    </row>
    <row r="115" spans="10:10" ht="15.75">
      <c r="J115" s="68"/>
    </row>
    <row r="116" spans="10:10" ht="15.75">
      <c r="J116" s="68"/>
    </row>
    <row r="117" spans="10:10" ht="15.75">
      <c r="J117" s="68"/>
    </row>
    <row r="118" spans="10:10" ht="15.75">
      <c r="J118" s="68"/>
    </row>
    <row r="119" spans="10:10" ht="15.75">
      <c r="J119" s="68"/>
    </row>
    <row r="120" spans="10:10" ht="15.75">
      <c r="J120" s="68"/>
    </row>
    <row r="121" spans="10:10" ht="15.75">
      <c r="J121" s="68"/>
    </row>
    <row r="122" spans="10:10" ht="15.75">
      <c r="J122" s="68"/>
    </row>
    <row r="123" spans="10:10" ht="15.75">
      <c r="J123" s="68"/>
    </row>
    <row r="124" spans="10:10" ht="15.75">
      <c r="J124" s="68"/>
    </row>
    <row r="125" spans="10:10" ht="15.75">
      <c r="J125" s="68"/>
    </row>
    <row r="126" spans="10:10" ht="15.75">
      <c r="J126" s="68"/>
    </row>
    <row r="127" spans="10:10" ht="15.75">
      <c r="J127" s="68"/>
    </row>
    <row r="128" spans="10:10" ht="15.75">
      <c r="J128" s="68"/>
    </row>
    <row r="129" spans="10:10" ht="15.75">
      <c r="J129" s="68"/>
    </row>
    <row r="130" spans="10:10" ht="15.75">
      <c r="J130" s="68"/>
    </row>
    <row r="131" spans="10:10" ht="15.75">
      <c r="J131" s="68"/>
    </row>
    <row r="132" spans="10:10" ht="15.75">
      <c r="J132" s="68"/>
    </row>
    <row r="133" spans="10:10" ht="15.75">
      <c r="J133" s="68"/>
    </row>
    <row r="134" spans="10:10" ht="15.75">
      <c r="J134" s="68"/>
    </row>
    <row r="135" spans="10:10" ht="15.75">
      <c r="J135" s="68"/>
    </row>
    <row r="136" spans="10:10" ht="15.75">
      <c r="J136" s="68"/>
    </row>
    <row r="137" spans="10:10" ht="15.75">
      <c r="J137" s="68"/>
    </row>
    <row r="138" spans="10:10" ht="15.75">
      <c r="J138" s="68"/>
    </row>
    <row r="139" spans="10:10" ht="15.75">
      <c r="J139" s="68"/>
    </row>
    <row r="140" spans="10:10" ht="15.75">
      <c r="J140" s="68"/>
    </row>
    <row r="141" spans="10:10" ht="15.75">
      <c r="J141" s="68"/>
    </row>
    <row r="142" spans="10:10" ht="15.75">
      <c r="J142" s="68"/>
    </row>
    <row r="143" spans="10:10" ht="15.75">
      <c r="J143" s="68"/>
    </row>
    <row r="144" spans="10:10" ht="15.75">
      <c r="J144" s="68"/>
    </row>
    <row r="145" spans="10:10" ht="15.75">
      <c r="J145" s="68"/>
    </row>
    <row r="146" spans="10:10" ht="15.75">
      <c r="J146" s="68"/>
    </row>
    <row r="147" spans="10:10" ht="15.75">
      <c r="J147" s="68"/>
    </row>
    <row r="148" spans="10:10" ht="15.75">
      <c r="J148" s="68"/>
    </row>
    <row r="149" spans="10:10" ht="15.75">
      <c r="J149" s="68"/>
    </row>
    <row r="150" spans="10:10" ht="15.75">
      <c r="J150" s="68"/>
    </row>
    <row r="151" spans="10:10" ht="15.75">
      <c r="J151" s="68"/>
    </row>
    <row r="152" spans="10:10" ht="15.75">
      <c r="J152" s="68"/>
    </row>
    <row r="153" spans="10:10" ht="15.75">
      <c r="J153" s="68"/>
    </row>
    <row r="154" spans="10:10" ht="15.75">
      <c r="J154" s="68"/>
    </row>
    <row r="155" spans="10:10" ht="15.75">
      <c r="J155" s="68"/>
    </row>
    <row r="156" spans="10:10" ht="15.75">
      <c r="J156" s="68"/>
    </row>
    <row r="157" spans="10:10" ht="15.75">
      <c r="J157" s="68"/>
    </row>
    <row r="158" spans="10:10" ht="15.75">
      <c r="J158" s="68"/>
    </row>
    <row r="159" spans="10:10" ht="15.75">
      <c r="J159" s="68"/>
    </row>
    <row r="160" spans="10:10" ht="15.75">
      <c r="J160" s="68"/>
    </row>
    <row r="161" spans="10:10" ht="15.75">
      <c r="J161" s="68"/>
    </row>
    <row r="162" spans="10:10" ht="15.75">
      <c r="J162" s="68"/>
    </row>
    <row r="163" spans="10:10" ht="15.75">
      <c r="J163" s="68"/>
    </row>
    <row r="164" spans="10:10" ht="15.75">
      <c r="J164" s="68"/>
    </row>
    <row r="165" spans="10:10" ht="15.75">
      <c r="J165" s="68"/>
    </row>
    <row r="166" spans="10:10" ht="15.75">
      <c r="J166" s="68"/>
    </row>
    <row r="167" spans="10:10" ht="15.75">
      <c r="J167" s="68"/>
    </row>
    <row r="168" spans="10:10" ht="15.75">
      <c r="J168" s="68"/>
    </row>
    <row r="169" spans="10:10" ht="15.75">
      <c r="J169" s="68"/>
    </row>
    <row r="170" spans="10:10" ht="15.75">
      <c r="J170" s="68"/>
    </row>
    <row r="171" spans="10:10" ht="15.75">
      <c r="J171" s="68"/>
    </row>
    <row r="172" spans="10:10" ht="15.75">
      <c r="J172" s="68"/>
    </row>
    <row r="173" spans="10:10" ht="15.75">
      <c r="J173" s="68"/>
    </row>
    <row r="174" spans="10:10" ht="15.75">
      <c r="J174" s="68"/>
    </row>
    <row r="175" spans="10:10" ht="15.75">
      <c r="J175" s="68"/>
    </row>
    <row r="176" spans="10:10" ht="15.75">
      <c r="J176" s="68"/>
    </row>
    <row r="177" spans="10:10" ht="15.75">
      <c r="J177" s="68"/>
    </row>
    <row r="178" spans="10:10" ht="15.75">
      <c r="J178" s="68"/>
    </row>
    <row r="179" spans="10:10" ht="15.75">
      <c r="J179" s="68"/>
    </row>
    <row r="180" spans="10:10" ht="15.75">
      <c r="J180" s="68"/>
    </row>
    <row r="181" spans="10:10" ht="15.75">
      <c r="J181" s="68"/>
    </row>
    <row r="182" spans="10:10" ht="15.75">
      <c r="J182" s="68"/>
    </row>
    <row r="183" spans="10:10" ht="15.75">
      <c r="J183" s="68"/>
    </row>
    <row r="184" spans="10:10" ht="15.75">
      <c r="J184" s="68"/>
    </row>
    <row r="185" spans="10:10" ht="15.75">
      <c r="J185" s="68"/>
    </row>
    <row r="186" spans="10:10" ht="15.75">
      <c r="J186" s="68"/>
    </row>
    <row r="187" spans="10:10" ht="15.75">
      <c r="J187" s="68"/>
    </row>
    <row r="188" spans="10:10" ht="15.75">
      <c r="J188" s="68"/>
    </row>
    <row r="189" spans="10:10" ht="15.75">
      <c r="J189" s="68"/>
    </row>
    <row r="190" spans="10:10" ht="15.75">
      <c r="J190" s="68"/>
    </row>
    <row r="191" spans="10:10" ht="15.75">
      <c r="J191" s="68"/>
    </row>
    <row r="192" spans="10:10" ht="15.75">
      <c r="J192" s="68"/>
    </row>
    <row r="193" spans="10:10" ht="15.75">
      <c r="J193" s="68"/>
    </row>
    <row r="194" spans="10:10" ht="15.75">
      <c r="J194" s="68"/>
    </row>
    <row r="195" spans="10:10" ht="15.75">
      <c r="J195" s="68"/>
    </row>
    <row r="196" spans="10:10" ht="15.75">
      <c r="J196" s="68"/>
    </row>
    <row r="197" spans="10:10" ht="15.75">
      <c r="J197" s="68"/>
    </row>
    <row r="198" spans="10:10" ht="15.75">
      <c r="J198" s="68"/>
    </row>
    <row r="199" spans="10:10" ht="15.75">
      <c r="J199" s="68"/>
    </row>
    <row r="200" spans="10:10" ht="15.75">
      <c r="J200" s="68"/>
    </row>
    <row r="201" spans="10:10" ht="15.75">
      <c r="J201" s="68"/>
    </row>
    <row r="202" spans="10:10" ht="15.75">
      <c r="J202" s="68"/>
    </row>
    <row r="203" spans="10:10" ht="15.75">
      <c r="J203" s="68"/>
    </row>
    <row r="204" spans="10:10" ht="15.75">
      <c r="J204" s="68"/>
    </row>
    <row r="205" spans="10:10" ht="15.75">
      <c r="J205" s="68"/>
    </row>
    <row r="206" spans="10:10" ht="15.75">
      <c r="J206" s="68"/>
    </row>
    <row r="207" spans="10:10" ht="15.75">
      <c r="J207" s="68"/>
    </row>
    <row r="208" spans="10:10" ht="15.75">
      <c r="J208" s="68"/>
    </row>
    <row r="209" spans="10:10" ht="15.75">
      <c r="J209" s="68"/>
    </row>
    <row r="210" spans="10:10" ht="15.75">
      <c r="J210" s="68"/>
    </row>
    <row r="211" spans="10:10" ht="15.75">
      <c r="J211" s="68"/>
    </row>
    <row r="212" spans="10:10" ht="15.75">
      <c r="J212" s="68"/>
    </row>
    <row r="213" spans="10:10" ht="15.75">
      <c r="J213" s="68"/>
    </row>
    <row r="214" spans="10:10" ht="15.75">
      <c r="J214" s="68"/>
    </row>
    <row r="215" spans="10:10" ht="15.75">
      <c r="J215" s="68"/>
    </row>
    <row r="216" spans="10:10" ht="15.75">
      <c r="J216" s="68"/>
    </row>
    <row r="217" spans="10:10" ht="15.75">
      <c r="J217" s="68"/>
    </row>
    <row r="218" spans="10:10" ht="15.75">
      <c r="J218" s="68"/>
    </row>
    <row r="219" spans="10:10" ht="15.75">
      <c r="J219" s="68"/>
    </row>
    <row r="220" spans="10:10" ht="15.75">
      <c r="J220" s="68"/>
    </row>
    <row r="221" spans="10:10" ht="15.75">
      <c r="J221" s="68"/>
    </row>
    <row r="222" spans="10:10" ht="15.75">
      <c r="J222" s="68"/>
    </row>
    <row r="223" spans="10:10" ht="15.75">
      <c r="J223" s="68"/>
    </row>
    <row r="224" spans="10:10" ht="15.75">
      <c r="J224" s="68"/>
    </row>
    <row r="225" spans="10:10" ht="15.75">
      <c r="J225" s="68"/>
    </row>
    <row r="226" spans="10:10" ht="15.75">
      <c r="J226" s="68"/>
    </row>
    <row r="227" spans="10:10" ht="15.75">
      <c r="J227" s="68"/>
    </row>
    <row r="228" spans="10:10" ht="15.75">
      <c r="J228" s="68"/>
    </row>
    <row r="229" spans="10:10" ht="15.75">
      <c r="J229" s="68"/>
    </row>
    <row r="230" spans="10:10" ht="15.75">
      <c r="J230" s="68"/>
    </row>
    <row r="231" spans="10:10" ht="15.75">
      <c r="J231" s="68"/>
    </row>
    <row r="232" spans="10:10" ht="15.75">
      <c r="J232" s="68"/>
    </row>
    <row r="233" spans="10:10" ht="15.75">
      <c r="J233" s="68"/>
    </row>
    <row r="234" spans="10:10" ht="15.75">
      <c r="J234" s="68"/>
    </row>
    <row r="235" spans="10:10" ht="15.75">
      <c r="J235" s="68"/>
    </row>
    <row r="236" spans="10:10" ht="15.75">
      <c r="J236" s="68"/>
    </row>
    <row r="237" spans="10:10" ht="15.75">
      <c r="J237" s="68"/>
    </row>
    <row r="238" spans="10:10" ht="15.75">
      <c r="J238" s="68"/>
    </row>
    <row r="239" spans="10:10" ht="15.75">
      <c r="J239" s="68"/>
    </row>
    <row r="240" spans="10:10" ht="15.75">
      <c r="J240" s="68"/>
    </row>
    <row r="241" spans="10:10" ht="15.75">
      <c r="J241" s="68"/>
    </row>
    <row r="242" spans="10:10" ht="15.75">
      <c r="J242" s="68"/>
    </row>
    <row r="243" spans="10:10" ht="15.75">
      <c r="J243" s="68"/>
    </row>
    <row r="244" spans="10:10" ht="15.75">
      <c r="J244" s="68"/>
    </row>
    <row r="245" spans="10:10" ht="15.75">
      <c r="J245" s="68"/>
    </row>
    <row r="246" spans="10:10" ht="15.75">
      <c r="J246" s="68"/>
    </row>
    <row r="247" spans="10:10" ht="15.75">
      <c r="J247" s="68"/>
    </row>
    <row r="248" spans="10:10" ht="15.75">
      <c r="J248" s="68"/>
    </row>
    <row r="249" spans="10:10" ht="15.75">
      <c r="J249" s="68"/>
    </row>
    <row r="250" spans="10:10" ht="15.75">
      <c r="J250" s="68"/>
    </row>
    <row r="251" spans="10:10" ht="15.75">
      <c r="J251" s="68"/>
    </row>
    <row r="252" spans="10:10" ht="15.75">
      <c r="J252" s="68"/>
    </row>
    <row r="253" spans="10:10" ht="15.75">
      <c r="J253" s="68"/>
    </row>
    <row r="254" spans="10:10" ht="15.75">
      <c r="J254" s="68"/>
    </row>
    <row r="255" spans="10:10" ht="15.75">
      <c r="J255" s="68"/>
    </row>
    <row r="256" spans="10:10" ht="15.75">
      <c r="J256" s="68"/>
    </row>
    <row r="257" spans="10:10" ht="15.75">
      <c r="J257" s="68"/>
    </row>
    <row r="258" spans="10:10" ht="15.75">
      <c r="J258" s="68"/>
    </row>
    <row r="259" spans="10:10" ht="15.75">
      <c r="J259" s="68"/>
    </row>
    <row r="260" spans="10:10" ht="15.75">
      <c r="J260" s="68"/>
    </row>
    <row r="261" spans="10:10" ht="15.75">
      <c r="J261" s="68"/>
    </row>
    <row r="262" spans="10:10" ht="15.75">
      <c r="J262" s="68"/>
    </row>
    <row r="263" spans="10:10" ht="15.75">
      <c r="J263" s="68"/>
    </row>
    <row r="264" spans="10:10" ht="15.75">
      <c r="J264" s="68"/>
    </row>
    <row r="265" spans="10:10" ht="15.75">
      <c r="J265" s="68"/>
    </row>
    <row r="266" spans="10:10" ht="15.75">
      <c r="J266" s="68"/>
    </row>
    <row r="267" spans="10:10" ht="15.75">
      <c r="J267" s="68"/>
    </row>
    <row r="268" spans="10:10" ht="15.75">
      <c r="J268" s="68"/>
    </row>
    <row r="269" spans="10:10" ht="15.75">
      <c r="J269" s="68"/>
    </row>
    <row r="270" spans="10:10" ht="15.75">
      <c r="J270" s="68"/>
    </row>
    <row r="271" spans="10:10" ht="15.75">
      <c r="J271" s="68"/>
    </row>
    <row r="272" spans="10:10" ht="15.75">
      <c r="J272" s="68"/>
    </row>
    <row r="273" spans="10:10" ht="15.75">
      <c r="J273" s="68"/>
    </row>
    <row r="274" spans="10:10" ht="15.75">
      <c r="J274" s="68"/>
    </row>
    <row r="275" spans="10:10" ht="15.75">
      <c r="J275" s="68"/>
    </row>
    <row r="276" spans="10:10" ht="15.75">
      <c r="J276" s="68"/>
    </row>
    <row r="277" spans="10:10" ht="15.75">
      <c r="J277" s="68"/>
    </row>
    <row r="278" spans="10:10" ht="15.75">
      <c r="J278" s="68"/>
    </row>
    <row r="279" spans="10:10" ht="15.75">
      <c r="J279" s="68"/>
    </row>
    <row r="280" spans="10:10" ht="15.75">
      <c r="J280" s="68"/>
    </row>
    <row r="281" spans="10:10" ht="15.75">
      <c r="J281" s="68"/>
    </row>
    <row r="282" spans="10:10" ht="15.75">
      <c r="J282" s="68"/>
    </row>
    <row r="283" spans="10:10" ht="15.75">
      <c r="J283" s="68"/>
    </row>
    <row r="284" spans="10:10" ht="15.75">
      <c r="J284" s="68"/>
    </row>
    <row r="285" spans="10:10" ht="15.75">
      <c r="J285" s="68"/>
    </row>
    <row r="286" spans="10:10" ht="15.75">
      <c r="J286" s="68"/>
    </row>
    <row r="287" spans="10:10" ht="15.75">
      <c r="J287" s="68"/>
    </row>
    <row r="288" spans="10:10" ht="15.75">
      <c r="J288" s="68"/>
    </row>
    <row r="289" spans="10:10" ht="15.75">
      <c r="J289" s="68"/>
    </row>
    <row r="290" spans="10:10" ht="15.75">
      <c r="J290" s="68"/>
    </row>
    <row r="291" spans="10:10" ht="15.75">
      <c r="J291" s="68"/>
    </row>
    <row r="292" spans="10:10" ht="15.75">
      <c r="J292" s="68"/>
    </row>
    <row r="293" spans="10:10" ht="15.75">
      <c r="J293" s="68"/>
    </row>
    <row r="294" spans="10:10" ht="15.75">
      <c r="J294" s="68"/>
    </row>
    <row r="295" spans="10:10" ht="15.75">
      <c r="J295" s="68"/>
    </row>
    <row r="296" spans="10:10" ht="15.75">
      <c r="J296" s="68"/>
    </row>
    <row r="297" spans="10:10" ht="15.75">
      <c r="J297" s="68"/>
    </row>
    <row r="298" spans="10:10" ht="15.75">
      <c r="J298" s="68"/>
    </row>
    <row r="299" spans="10:10" ht="15.75">
      <c r="J299" s="68"/>
    </row>
    <row r="300" spans="10:10" ht="15.75">
      <c r="J300" s="68"/>
    </row>
    <row r="301" spans="10:10" ht="15.75">
      <c r="J301" s="68"/>
    </row>
    <row r="302" spans="10:10" ht="15.75">
      <c r="J302" s="68"/>
    </row>
    <row r="303" spans="10:10" ht="15.75">
      <c r="J303" s="68"/>
    </row>
    <row r="304" spans="10:10" ht="15.75">
      <c r="J304" s="68"/>
    </row>
    <row r="305" spans="10:10" ht="15.75">
      <c r="J305" s="68"/>
    </row>
    <row r="306" spans="10:10" ht="15.75">
      <c r="J306" s="68"/>
    </row>
    <row r="307" spans="10:10" ht="15.75">
      <c r="J307" s="68"/>
    </row>
    <row r="308" spans="10:10" ht="15.75">
      <c r="J308" s="68"/>
    </row>
    <row r="309" spans="10:10" ht="15.75">
      <c r="J309" s="68"/>
    </row>
    <row r="310" spans="10:10" ht="15.75">
      <c r="J310" s="68"/>
    </row>
    <row r="311" spans="10:10" ht="15.75">
      <c r="J311" s="68"/>
    </row>
    <row r="312" spans="10:10" ht="15.75">
      <c r="J312" s="68"/>
    </row>
    <row r="313" spans="10:10" ht="15.75">
      <c r="J313" s="68"/>
    </row>
    <row r="314" spans="10:10" ht="15.75">
      <c r="J314" s="68"/>
    </row>
    <row r="315" spans="10:10" ht="15.75">
      <c r="J315" s="68"/>
    </row>
    <row r="316" spans="10:10" ht="15.75">
      <c r="J316" s="68"/>
    </row>
    <row r="317" spans="10:10" ht="15.75">
      <c r="J317" s="68"/>
    </row>
    <row r="318" spans="10:10" ht="15.75">
      <c r="J318" s="68"/>
    </row>
    <row r="319" spans="10:10" ht="15.75">
      <c r="J319" s="68"/>
    </row>
    <row r="320" spans="10:10" ht="15.75">
      <c r="J320" s="68"/>
    </row>
    <row r="321" spans="10:10" ht="15.75">
      <c r="J321" s="68"/>
    </row>
    <row r="322" spans="10:10" ht="15.75">
      <c r="J322" s="68"/>
    </row>
    <row r="323" spans="10:10" ht="15.75">
      <c r="J323" s="68"/>
    </row>
    <row r="324" spans="10:10" ht="15.75">
      <c r="J324" s="68"/>
    </row>
    <row r="325" spans="10:10" ht="15.75">
      <c r="J325" s="68"/>
    </row>
    <row r="326" spans="10:10" ht="15.75">
      <c r="J326" s="68"/>
    </row>
    <row r="327" spans="10:10" ht="15.75">
      <c r="J327" s="68"/>
    </row>
    <row r="328" spans="10:10" ht="15.75">
      <c r="J328" s="68"/>
    </row>
    <row r="329" spans="10:10" ht="15.75">
      <c r="J329" s="68"/>
    </row>
    <row r="330" spans="10:10" ht="15.75">
      <c r="J330" s="68"/>
    </row>
    <row r="331" spans="10:10" ht="15.75">
      <c r="J331" s="68"/>
    </row>
    <row r="332" spans="10:10" ht="15.75">
      <c r="J332" s="68"/>
    </row>
    <row r="333" spans="10:10" ht="15.75">
      <c r="J333" s="68"/>
    </row>
    <row r="334" spans="10:10" ht="15.75">
      <c r="J334" s="68"/>
    </row>
    <row r="335" spans="10:10" ht="15.75">
      <c r="J335" s="68"/>
    </row>
    <row r="336" spans="10:10" ht="15.75">
      <c r="J336" s="68"/>
    </row>
    <row r="337" spans="10:10" ht="15.75">
      <c r="J337" s="68"/>
    </row>
    <row r="338" spans="10:10" ht="15.75">
      <c r="J338" s="68"/>
    </row>
    <row r="339" spans="10:10" ht="15.75">
      <c r="J339" s="68"/>
    </row>
    <row r="340" spans="10:10" ht="15.75">
      <c r="J340" s="68"/>
    </row>
    <row r="341" spans="10:10" ht="15.75">
      <c r="J341" s="68"/>
    </row>
    <row r="342" spans="10:10" ht="15.75">
      <c r="J342" s="68"/>
    </row>
    <row r="343" spans="10:10" ht="15.75">
      <c r="J343" s="68"/>
    </row>
    <row r="344" spans="10:10" ht="15.75">
      <c r="J344" s="68"/>
    </row>
    <row r="345" spans="10:10" ht="15.75">
      <c r="J345" s="68"/>
    </row>
    <row r="346" spans="10:10" ht="15.75">
      <c r="J346" s="68"/>
    </row>
    <row r="347" spans="10:10" ht="15.75">
      <c r="J347" s="68"/>
    </row>
    <row r="348" spans="10:10" ht="15.75">
      <c r="J348" s="68"/>
    </row>
    <row r="349" spans="10:10" ht="15.75">
      <c r="J349" s="68"/>
    </row>
    <row r="350" spans="10:10" ht="15.75">
      <c r="J350" s="68"/>
    </row>
    <row r="351" spans="10:10" ht="15.75">
      <c r="J351" s="68"/>
    </row>
    <row r="352" spans="10:10" ht="15.75">
      <c r="J352" s="68"/>
    </row>
    <row r="353" spans="10:10" ht="15.75">
      <c r="J353" s="68"/>
    </row>
    <row r="354" spans="10:10" ht="15.75">
      <c r="J354" s="68"/>
    </row>
    <row r="355" spans="10:10" ht="15.75">
      <c r="J355" s="68"/>
    </row>
    <row r="356" spans="10:10" ht="15.75">
      <c r="J356" s="68"/>
    </row>
    <row r="357" spans="10:10" ht="15.75">
      <c r="J357" s="68"/>
    </row>
    <row r="358" spans="10:10" ht="15.75">
      <c r="J358" s="68"/>
    </row>
    <row r="359" spans="10:10" ht="15.75">
      <c r="J359" s="68"/>
    </row>
    <row r="360" spans="10:10" ht="15.75">
      <c r="J360" s="68"/>
    </row>
    <row r="361" spans="10:10" ht="15.75">
      <c r="J361" s="68"/>
    </row>
    <row r="362" spans="10:10" ht="15.75">
      <c r="J362" s="68"/>
    </row>
    <row r="363" spans="10:10" ht="15.75">
      <c r="J363" s="68"/>
    </row>
    <row r="364" spans="10:10" ht="15.75">
      <c r="J364" s="68"/>
    </row>
    <row r="365" spans="10:10" ht="15.75">
      <c r="J365" s="68"/>
    </row>
    <row r="366" spans="10:10" ht="15.75">
      <c r="J366" s="68"/>
    </row>
    <row r="367" spans="10:10" ht="15.75">
      <c r="J367" s="68"/>
    </row>
    <row r="368" spans="10:10" ht="15.75">
      <c r="J368" s="68"/>
    </row>
    <row r="369" spans="10:10" ht="15.75">
      <c r="J369" s="68"/>
    </row>
    <row r="370" spans="10:10" ht="15.75">
      <c r="J370" s="68"/>
    </row>
    <row r="371" spans="10:10" ht="15.75">
      <c r="J371" s="68"/>
    </row>
    <row r="372" spans="10:10" ht="15.75">
      <c r="J372" s="68"/>
    </row>
    <row r="373" spans="10:10" ht="15.75">
      <c r="J373" s="68"/>
    </row>
    <row r="374" spans="10:10" ht="15.75">
      <c r="J374" s="68"/>
    </row>
    <row r="375" spans="10:10" ht="15.75">
      <c r="J375" s="68"/>
    </row>
    <row r="376" spans="10:10" ht="15.75">
      <c r="J376" s="68"/>
    </row>
    <row r="377" spans="10:10" ht="15.75">
      <c r="J377" s="68"/>
    </row>
    <row r="378" spans="10:10" ht="15.75">
      <c r="J378" s="68"/>
    </row>
    <row r="379" spans="10:10" ht="15.75">
      <c r="J379" s="68"/>
    </row>
    <row r="380" spans="10:10" ht="15.75">
      <c r="J380" s="68"/>
    </row>
    <row r="381" spans="10:10" ht="15.75">
      <c r="J381" s="68"/>
    </row>
    <row r="382" spans="10:10" ht="15.75">
      <c r="J382" s="68"/>
    </row>
    <row r="383" spans="10:10" ht="15.75">
      <c r="J383" s="68"/>
    </row>
    <row r="384" spans="10:10" ht="15.75">
      <c r="J384" s="68"/>
    </row>
    <row r="385" spans="10:10" ht="15.75">
      <c r="J385" s="68"/>
    </row>
    <row r="386" spans="10:10" ht="15.75">
      <c r="J386" s="68"/>
    </row>
    <row r="387" spans="10:10" ht="15.75">
      <c r="J387" s="68"/>
    </row>
    <row r="388" spans="10:10" ht="15.75">
      <c r="J388" s="68"/>
    </row>
    <row r="389" spans="10:10" ht="15.75">
      <c r="J389" s="68"/>
    </row>
    <row r="390" spans="10:10" ht="15.75">
      <c r="J390" s="68"/>
    </row>
    <row r="391" spans="10:10" ht="15.75">
      <c r="J391" s="68"/>
    </row>
    <row r="392" spans="10:10" ht="15.75">
      <c r="J392" s="68"/>
    </row>
    <row r="393" spans="10:10" ht="15.75">
      <c r="J393" s="68"/>
    </row>
    <row r="394" spans="10:10" ht="15.75">
      <c r="J394" s="68"/>
    </row>
    <row r="395" spans="10:10" ht="15.75">
      <c r="J395" s="68"/>
    </row>
    <row r="396" spans="10:10" ht="15.75">
      <c r="J396" s="68"/>
    </row>
    <row r="397" spans="10:10" ht="15.75">
      <c r="J397" s="68"/>
    </row>
    <row r="398" spans="10:10" ht="15.75">
      <c r="J398" s="68"/>
    </row>
    <row r="399" spans="10:10" ht="15.75">
      <c r="J399" s="68"/>
    </row>
    <row r="400" spans="10:10" ht="15.75">
      <c r="J400" s="68"/>
    </row>
    <row r="401" spans="10:10" ht="15.75">
      <c r="J401" s="68"/>
    </row>
    <row r="402" spans="10:10" ht="15.75">
      <c r="J402" s="68"/>
    </row>
    <row r="403" spans="10:10" ht="15.75">
      <c r="J403" s="68"/>
    </row>
    <row r="404" spans="10:10" ht="15.75">
      <c r="J404" s="68"/>
    </row>
    <row r="405" spans="10:10" ht="15.75">
      <c r="J405" s="68"/>
    </row>
    <row r="406" spans="10:10" ht="15.75">
      <c r="J406" s="68"/>
    </row>
    <row r="407" spans="10:10" ht="15.75">
      <c r="J407" s="68"/>
    </row>
    <row r="408" spans="10:10" ht="15.75">
      <c r="J408" s="68"/>
    </row>
    <row r="409" spans="10:10" ht="15.75">
      <c r="J409" s="68"/>
    </row>
    <row r="410" spans="10:10" ht="15.75">
      <c r="J410" s="68"/>
    </row>
    <row r="411" spans="10:10" ht="15.75">
      <c r="J411" s="68"/>
    </row>
    <row r="412" spans="10:10" ht="15.75">
      <c r="J412" s="68"/>
    </row>
    <row r="413" spans="10:10" ht="15.75">
      <c r="J413" s="68"/>
    </row>
    <row r="414" spans="10:10" ht="15.75">
      <c r="J414" s="68"/>
    </row>
    <row r="415" spans="10:10" ht="15.75">
      <c r="J415" s="68"/>
    </row>
    <row r="416" spans="10:10" ht="15.75">
      <c r="J416" s="68"/>
    </row>
    <row r="417" spans="10:10" ht="15.75">
      <c r="J417" s="68"/>
    </row>
    <row r="418" spans="10:10" ht="15.75">
      <c r="J418" s="68"/>
    </row>
    <row r="419" spans="10:10" ht="15.75">
      <c r="J419" s="68"/>
    </row>
    <row r="420" spans="10:10" ht="15.75">
      <c r="J420" s="68"/>
    </row>
    <row r="421" spans="10:10" ht="15.75">
      <c r="J421" s="68"/>
    </row>
    <row r="422" spans="10:10" ht="15.75">
      <c r="J422" s="68"/>
    </row>
    <row r="423" spans="10:10" ht="15.75">
      <c r="J423" s="68"/>
    </row>
    <row r="424" spans="10:10" ht="15.75">
      <c r="J424" s="68"/>
    </row>
    <row r="425" spans="10:10" ht="15.75">
      <c r="J425" s="68"/>
    </row>
    <row r="426" spans="10:10" ht="15.75">
      <c r="J426" s="68"/>
    </row>
    <row r="427" spans="10:10" ht="15.75">
      <c r="J427" s="68"/>
    </row>
    <row r="428" spans="10:10" ht="15.75">
      <c r="J428" s="68"/>
    </row>
    <row r="429" spans="10:10" ht="15.75">
      <c r="J429" s="68"/>
    </row>
    <row r="430" spans="10:10" ht="15.75">
      <c r="J430" s="68"/>
    </row>
    <row r="431" spans="10:10" ht="15.75">
      <c r="J431" s="68"/>
    </row>
    <row r="432" spans="10:10" ht="15.75">
      <c r="J432" s="68"/>
    </row>
    <row r="433" spans="10:10" ht="15.75">
      <c r="J433" s="68"/>
    </row>
    <row r="434" spans="10:10" ht="15.75">
      <c r="J434" s="68"/>
    </row>
    <row r="435" spans="10:10" ht="15.75">
      <c r="J435" s="68"/>
    </row>
    <row r="436" spans="10:10" ht="15.75">
      <c r="J436" s="68"/>
    </row>
    <row r="437" spans="10:10" ht="15.75">
      <c r="J437" s="68"/>
    </row>
    <row r="438" spans="10:10" ht="15.75">
      <c r="J438" s="68"/>
    </row>
    <row r="439" spans="10:10" ht="15.75">
      <c r="J439" s="68"/>
    </row>
    <row r="440" spans="10:10" ht="15.75">
      <c r="J440" s="68"/>
    </row>
    <row r="441" spans="10:10" ht="15.75">
      <c r="J441" s="68"/>
    </row>
    <row r="442" spans="10:10" ht="15.75">
      <c r="J442" s="68"/>
    </row>
    <row r="443" spans="10:10" ht="15.75">
      <c r="J443" s="68"/>
    </row>
    <row r="444" spans="10:10" ht="15.75">
      <c r="J444" s="68"/>
    </row>
    <row r="445" spans="10:10" ht="15.75">
      <c r="J445" s="68"/>
    </row>
    <row r="446" spans="10:10" ht="15.75">
      <c r="J446" s="68"/>
    </row>
    <row r="447" spans="10:10" ht="15.75">
      <c r="J447" s="68"/>
    </row>
    <row r="448" spans="10:10" ht="15.75">
      <c r="J448" s="68"/>
    </row>
    <row r="449" spans="10:10" ht="15.75">
      <c r="J449" s="68"/>
    </row>
    <row r="450" spans="10:10" ht="15.75">
      <c r="J450" s="68"/>
    </row>
    <row r="451" spans="10:10" ht="15.75">
      <c r="J451" s="68"/>
    </row>
    <row r="452" spans="10:10" ht="15.75">
      <c r="J452" s="68"/>
    </row>
    <row r="453" spans="10:10" ht="15.75">
      <c r="J453" s="68"/>
    </row>
    <row r="454" spans="10:10" ht="15.75">
      <c r="J454" s="68"/>
    </row>
    <row r="455" spans="10:10" ht="15.75">
      <c r="J455" s="68"/>
    </row>
    <row r="456" spans="10:10" ht="15.75">
      <c r="J456" s="68"/>
    </row>
    <row r="457" spans="10:10" ht="15.75">
      <c r="J457" s="68"/>
    </row>
    <row r="458" spans="10:10" ht="15.75">
      <c r="J458" s="68"/>
    </row>
    <row r="459" spans="10:10" ht="15.75">
      <c r="J459" s="68"/>
    </row>
    <row r="460" spans="10:10" ht="15.75">
      <c r="J460" s="68"/>
    </row>
    <row r="461" spans="10:10" ht="15.75">
      <c r="J461" s="68"/>
    </row>
    <row r="462" spans="10:10" ht="15.75">
      <c r="J462" s="68"/>
    </row>
    <row r="463" spans="10:10" ht="15.75">
      <c r="J463" s="68"/>
    </row>
    <row r="464" spans="10:10" ht="15.75">
      <c r="J464" s="68"/>
    </row>
    <row r="465" spans="10:10" ht="15.75">
      <c r="J465" s="68"/>
    </row>
    <row r="466" spans="10:10" ht="15.75">
      <c r="J466" s="68"/>
    </row>
    <row r="467" spans="10:10" ht="15.75">
      <c r="J467" s="68"/>
    </row>
    <row r="468" spans="10:10" ht="15.75">
      <c r="J468" s="68"/>
    </row>
    <row r="469" spans="10:10" ht="15.75">
      <c r="J469" s="68"/>
    </row>
    <row r="470" spans="10:10" ht="15.75">
      <c r="J470" s="68"/>
    </row>
    <row r="471" spans="10:10" ht="15.75">
      <c r="J471" s="68"/>
    </row>
    <row r="472" spans="10:10" ht="15.75">
      <c r="J472" s="68"/>
    </row>
    <row r="473" spans="10:10" ht="15.75">
      <c r="J473" s="68"/>
    </row>
    <row r="474" spans="10:10" ht="15.75">
      <c r="J474" s="68"/>
    </row>
    <row r="475" spans="10:10" ht="15.75">
      <c r="J475" s="68"/>
    </row>
    <row r="476" spans="10:10" ht="15.75">
      <c r="J476" s="68"/>
    </row>
    <row r="477" spans="10:10" ht="15.75">
      <c r="J477" s="68"/>
    </row>
    <row r="478" spans="10:10" ht="15.75">
      <c r="J478" s="68"/>
    </row>
    <row r="479" spans="10:10" ht="15.75">
      <c r="J479" s="68"/>
    </row>
    <row r="480" spans="10:10" ht="15.75">
      <c r="J480" s="68"/>
    </row>
    <row r="481" spans="10:10" ht="15.75">
      <c r="J481" s="68"/>
    </row>
    <row r="482" spans="10:10" ht="15.75">
      <c r="J482" s="68"/>
    </row>
    <row r="483" spans="10:10" ht="15.75">
      <c r="J483" s="68"/>
    </row>
    <row r="484" spans="10:10" ht="15.75">
      <c r="J484" s="68"/>
    </row>
    <row r="485" spans="10:10" ht="15.75">
      <c r="J485" s="68"/>
    </row>
    <row r="486" spans="10:10" ht="15.75">
      <c r="J486" s="68"/>
    </row>
    <row r="487" spans="10:10" ht="15.75">
      <c r="J487" s="68"/>
    </row>
    <row r="488" spans="10:10" ht="15.75">
      <c r="J488" s="68"/>
    </row>
    <row r="489" spans="10:10" ht="15.75">
      <c r="J489" s="68"/>
    </row>
    <row r="490" spans="10:10" ht="15.75">
      <c r="J490" s="68"/>
    </row>
    <row r="491" spans="10:10" ht="15.75">
      <c r="J491" s="68"/>
    </row>
    <row r="492" spans="10:10" ht="15.75">
      <c r="J492" s="68"/>
    </row>
    <row r="493" spans="10:10" ht="15.75">
      <c r="J493" s="68"/>
    </row>
    <row r="494" spans="10:10" ht="15.75">
      <c r="J494" s="68"/>
    </row>
    <row r="495" spans="10:10" ht="15.75">
      <c r="J495" s="68"/>
    </row>
    <row r="496" spans="10:10" ht="15.75">
      <c r="J496" s="68"/>
    </row>
    <row r="497" spans="10:10" ht="15.75">
      <c r="J497" s="68"/>
    </row>
    <row r="498" spans="10:10" ht="15.75">
      <c r="J498" s="68"/>
    </row>
    <row r="499" spans="10:10" ht="15.75">
      <c r="J499" s="68"/>
    </row>
    <row r="500" spans="10:10" ht="15.75">
      <c r="J500" s="68"/>
    </row>
    <row r="501" spans="10:10" ht="15.75">
      <c r="J501" s="68"/>
    </row>
    <row r="502" spans="10:10" ht="15.75">
      <c r="J502" s="68"/>
    </row>
    <row r="503" spans="10:10" ht="15.75">
      <c r="J503" s="68"/>
    </row>
    <row r="504" spans="10:10" ht="15.75">
      <c r="J504" s="68"/>
    </row>
    <row r="505" spans="10:10" ht="15.75">
      <c r="J505" s="68"/>
    </row>
    <row r="506" spans="10:10" ht="15.75">
      <c r="J506" s="68"/>
    </row>
    <row r="507" spans="10:10" ht="15.75">
      <c r="J507" s="68"/>
    </row>
    <row r="508" spans="10:10" ht="15.75">
      <c r="J508" s="68"/>
    </row>
    <row r="509" spans="10:10" ht="15.75">
      <c r="J509" s="68"/>
    </row>
    <row r="510" spans="10:10" ht="15.75">
      <c r="J510" s="68"/>
    </row>
    <row r="511" spans="10:10" ht="15.75">
      <c r="J511" s="68"/>
    </row>
    <row r="512" spans="10:10" ht="15.75">
      <c r="J512" s="68"/>
    </row>
    <row r="513" spans="10:10" ht="15.75">
      <c r="J513" s="68"/>
    </row>
    <row r="514" spans="10:10" ht="15.75">
      <c r="J514" s="68"/>
    </row>
    <row r="515" spans="10:10" ht="15.75">
      <c r="J515" s="68"/>
    </row>
    <row r="516" spans="10:10" ht="15.75">
      <c r="J516" s="68"/>
    </row>
    <row r="517" spans="10:10" ht="15.75">
      <c r="J517" s="68"/>
    </row>
    <row r="518" spans="10:10" ht="15.75">
      <c r="J518" s="68"/>
    </row>
    <row r="519" spans="10:10" ht="15.75">
      <c r="J519" s="68"/>
    </row>
    <row r="520" spans="10:10" ht="15.75">
      <c r="J520" s="68"/>
    </row>
    <row r="521" spans="10:10" ht="15.75">
      <c r="J521" s="68"/>
    </row>
    <row r="522" spans="10:10" ht="15.75">
      <c r="J522" s="68"/>
    </row>
    <row r="523" spans="10:10" ht="15.75">
      <c r="J523" s="68"/>
    </row>
    <row r="524" spans="10:10" ht="15.75">
      <c r="J524" s="68"/>
    </row>
    <row r="525" spans="10:10" ht="15.75">
      <c r="J525" s="68"/>
    </row>
    <row r="526" spans="10:10" ht="15.75">
      <c r="J526" s="68"/>
    </row>
    <row r="527" spans="10:10" ht="15.75">
      <c r="J527" s="68"/>
    </row>
    <row r="528" spans="10:10" ht="15.75">
      <c r="J528" s="68"/>
    </row>
    <row r="529" spans="10:10" ht="15.75">
      <c r="J529" s="68"/>
    </row>
    <row r="530" spans="10:10" ht="15.75">
      <c r="J530" s="68"/>
    </row>
    <row r="531" spans="10:10" ht="15.75">
      <c r="J531" s="68"/>
    </row>
    <row r="532" spans="10:10" ht="15.75">
      <c r="J532" s="68"/>
    </row>
    <row r="533" spans="10:10" ht="15.75">
      <c r="J533" s="68"/>
    </row>
    <row r="534" spans="10:10" ht="15.75">
      <c r="J534" s="68"/>
    </row>
    <row r="535" spans="10:10" ht="15.75">
      <c r="J535" s="68"/>
    </row>
    <row r="536" spans="10:10" ht="15.75">
      <c r="J536" s="68"/>
    </row>
    <row r="537" spans="10:10" ht="15.75">
      <c r="J537" s="68"/>
    </row>
    <row r="538" spans="10:10" ht="15.75">
      <c r="J538" s="68"/>
    </row>
    <row r="539" spans="10:10" ht="15.75">
      <c r="J539" s="68"/>
    </row>
    <row r="540" spans="10:10" ht="15.75">
      <c r="J540" s="68"/>
    </row>
    <row r="541" spans="10:10" ht="15.75">
      <c r="J541" s="68"/>
    </row>
    <row r="542" spans="10:10" ht="15.75">
      <c r="J542" s="68"/>
    </row>
    <row r="543" spans="10:10" ht="15.75">
      <c r="J543" s="68"/>
    </row>
    <row r="544" spans="10:10" ht="15.75">
      <c r="J544" s="68"/>
    </row>
    <row r="545" spans="10:10" ht="15.75">
      <c r="J545" s="68"/>
    </row>
    <row r="546" spans="10:10" ht="15.75">
      <c r="J546" s="68"/>
    </row>
    <row r="547" spans="10:10" ht="15.75">
      <c r="J547" s="68"/>
    </row>
    <row r="548" spans="10:10" ht="15.75">
      <c r="J548" s="68"/>
    </row>
    <row r="549" spans="10:10" ht="15.75">
      <c r="J549" s="68"/>
    </row>
    <row r="550" spans="10:10" ht="15.75">
      <c r="J550" s="68"/>
    </row>
    <row r="551" spans="10:10" ht="15.75">
      <c r="J551" s="68"/>
    </row>
    <row r="552" spans="10:10" ht="15.75">
      <c r="J552" s="68"/>
    </row>
    <row r="553" spans="10:10" ht="15.75">
      <c r="J553" s="68"/>
    </row>
    <row r="554" spans="10:10" ht="15.75">
      <c r="J554" s="68"/>
    </row>
    <row r="555" spans="10:10" ht="15.75">
      <c r="J555" s="68"/>
    </row>
    <row r="556" spans="10:10" ht="15.75">
      <c r="J556" s="68"/>
    </row>
    <row r="557" spans="10:10" ht="15.75">
      <c r="J557" s="68"/>
    </row>
    <row r="558" spans="10:10" ht="15.75">
      <c r="J558" s="68"/>
    </row>
    <row r="559" spans="10:10" ht="15.75">
      <c r="J559" s="68"/>
    </row>
    <row r="560" spans="10:10" ht="15.75">
      <c r="J560" s="68"/>
    </row>
    <row r="561" spans="10:10" ht="15.75">
      <c r="J561" s="68"/>
    </row>
    <row r="562" spans="10:10" ht="15.75">
      <c r="J562" s="68"/>
    </row>
    <row r="563" spans="10:10" ht="15.75">
      <c r="J563" s="68"/>
    </row>
    <row r="564" spans="10:10" ht="15.75">
      <c r="J564" s="68"/>
    </row>
    <row r="565" spans="10:10" ht="15.75">
      <c r="J565" s="68"/>
    </row>
    <row r="566" spans="10:10" ht="15.75">
      <c r="J566" s="68"/>
    </row>
    <row r="567" spans="10:10" ht="15.75">
      <c r="J567" s="68"/>
    </row>
    <row r="568" spans="10:10" ht="15.75">
      <c r="J568" s="68"/>
    </row>
    <row r="569" spans="10:10" ht="15.75">
      <c r="J569" s="68"/>
    </row>
    <row r="570" spans="10:10" ht="15.75">
      <c r="J570" s="68"/>
    </row>
    <row r="571" spans="10:10" ht="15.75">
      <c r="J571" s="68"/>
    </row>
    <row r="572" spans="10:10" ht="15.75">
      <c r="J572" s="68"/>
    </row>
    <row r="573" spans="10:10" ht="15.75">
      <c r="J573" s="68"/>
    </row>
    <row r="574" spans="10:10" ht="15.75">
      <c r="J574" s="68"/>
    </row>
    <row r="575" spans="10:10" ht="15.75">
      <c r="J575" s="68"/>
    </row>
    <row r="576" spans="10:10" ht="15.75">
      <c r="J576" s="68"/>
    </row>
    <row r="577" spans="10:10" ht="15.75">
      <c r="J577" s="68"/>
    </row>
    <row r="578" spans="10:10" ht="15.75">
      <c r="J578" s="68"/>
    </row>
    <row r="579" spans="10:10" ht="15.75">
      <c r="J579" s="68"/>
    </row>
    <row r="580" spans="10:10" ht="15.75">
      <c r="J580" s="68"/>
    </row>
    <row r="581" spans="10:10" ht="15.75">
      <c r="J581" s="68"/>
    </row>
    <row r="582" spans="10:10" ht="15.75">
      <c r="J582" s="68"/>
    </row>
    <row r="583" spans="10:10" ht="15.75">
      <c r="J583" s="68"/>
    </row>
    <row r="584" spans="10:10" ht="15.75">
      <c r="J584" s="68"/>
    </row>
    <row r="585" spans="10:10" ht="15.75">
      <c r="J585" s="68"/>
    </row>
    <row r="586" spans="10:10" ht="15.75">
      <c r="J586" s="68"/>
    </row>
    <row r="587" spans="10:10" ht="15.75">
      <c r="J587" s="68"/>
    </row>
    <row r="588" spans="10:10" ht="15.75">
      <c r="J588" s="68"/>
    </row>
    <row r="589" spans="10:10" ht="15.75">
      <c r="J589" s="68"/>
    </row>
    <row r="590" spans="10:10" ht="15.75">
      <c r="J590" s="68"/>
    </row>
    <row r="591" spans="10:10" ht="15.75">
      <c r="J591" s="68"/>
    </row>
    <row r="592" spans="10:10" ht="15.75">
      <c r="J592" s="68"/>
    </row>
    <row r="593" spans="10:10" ht="15.75">
      <c r="J593" s="68"/>
    </row>
    <row r="594" spans="10:10" ht="15.75">
      <c r="J594" s="68"/>
    </row>
    <row r="595" spans="10:10" ht="15.75">
      <c r="J595" s="68"/>
    </row>
    <row r="596" spans="10:10" ht="15.75">
      <c r="J596" s="68"/>
    </row>
    <row r="597" spans="10:10" ht="15.75">
      <c r="J597" s="68"/>
    </row>
    <row r="598" spans="10:10" ht="15.75">
      <c r="J598" s="68"/>
    </row>
    <row r="599" spans="10:10" ht="15.75">
      <c r="J599" s="68"/>
    </row>
    <row r="600" spans="10:10" ht="15.75">
      <c r="J600" s="68"/>
    </row>
    <row r="601" spans="10:10" ht="15.75">
      <c r="J601" s="68"/>
    </row>
    <row r="602" spans="10:10" ht="15.75">
      <c r="J602" s="68"/>
    </row>
    <row r="603" spans="10:10" ht="15.75">
      <c r="J603" s="68"/>
    </row>
    <row r="604" spans="10:10" ht="15.75">
      <c r="J604" s="68"/>
    </row>
    <row r="605" spans="10:10" ht="15.75">
      <c r="J605" s="68"/>
    </row>
    <row r="606" spans="10:10" ht="15.75">
      <c r="J606" s="68"/>
    </row>
    <row r="607" spans="10:10" ht="15.75">
      <c r="J607" s="68"/>
    </row>
    <row r="608" spans="10:10" ht="15.75">
      <c r="J608" s="68"/>
    </row>
    <row r="609" spans="10:10" ht="15.75">
      <c r="J609" s="68"/>
    </row>
    <row r="610" spans="10:10" ht="15.75">
      <c r="J610" s="68"/>
    </row>
    <row r="611" spans="10:10" ht="15.75">
      <c r="J611" s="68"/>
    </row>
    <row r="612" spans="10:10" ht="15.75">
      <c r="J612" s="68"/>
    </row>
    <row r="613" spans="10:10" ht="15.75">
      <c r="J613" s="68"/>
    </row>
    <row r="614" spans="10:10" ht="15.75">
      <c r="J614" s="68"/>
    </row>
    <row r="615" spans="10:10" ht="15.75">
      <c r="J615" s="68"/>
    </row>
    <row r="616" spans="10:10" ht="15.75">
      <c r="J616" s="68"/>
    </row>
    <row r="617" spans="10:10" ht="15.75">
      <c r="J617" s="68"/>
    </row>
    <row r="618" spans="10:10" ht="15.75">
      <c r="J618" s="68"/>
    </row>
    <row r="619" spans="10:10" ht="15.75">
      <c r="J619" s="68"/>
    </row>
    <row r="620" spans="10:10" ht="15.75">
      <c r="J620" s="68"/>
    </row>
    <row r="621" spans="10:10" ht="15.75">
      <c r="J621" s="68"/>
    </row>
    <row r="622" spans="10:10" ht="15.75">
      <c r="J622" s="68"/>
    </row>
    <row r="623" spans="10:10" ht="15.75">
      <c r="J623" s="68"/>
    </row>
    <row r="624" spans="10:10" ht="15.75">
      <c r="J624" s="68"/>
    </row>
    <row r="625" spans="10:10" ht="15.75">
      <c r="J625" s="68"/>
    </row>
    <row r="626" spans="10:10" ht="15.75">
      <c r="J626" s="68"/>
    </row>
    <row r="627" spans="10:10" ht="15.75">
      <c r="J627" s="68"/>
    </row>
    <row r="628" spans="10:10" ht="15.75">
      <c r="J628" s="68"/>
    </row>
    <row r="629" spans="10:10" ht="15.75">
      <c r="J629" s="68"/>
    </row>
    <row r="630" spans="10:10" ht="15.75">
      <c r="J630" s="68"/>
    </row>
    <row r="631" spans="10:10" ht="15.75">
      <c r="J631" s="68"/>
    </row>
    <row r="632" spans="10:10" ht="15.75">
      <c r="J632" s="68"/>
    </row>
    <row r="633" spans="10:10" ht="15.75">
      <c r="J633" s="68"/>
    </row>
    <row r="634" spans="10:10" ht="15.75">
      <c r="J634" s="68"/>
    </row>
    <row r="635" spans="10:10" ht="15.75">
      <c r="J635" s="68"/>
    </row>
    <row r="636" spans="10:10" ht="15.75">
      <c r="J636" s="68"/>
    </row>
    <row r="637" spans="10:10" ht="15.75">
      <c r="J637" s="68"/>
    </row>
    <row r="638" spans="10:10" ht="15.75">
      <c r="J638" s="68"/>
    </row>
    <row r="639" spans="10:10" ht="15.75">
      <c r="J639" s="68"/>
    </row>
    <row r="640" spans="10:10" ht="15.75">
      <c r="J640" s="68"/>
    </row>
    <row r="641" spans="10:10" ht="15.75">
      <c r="J641" s="68"/>
    </row>
    <row r="642" spans="10:10" ht="15.75">
      <c r="J642" s="68"/>
    </row>
    <row r="643" spans="10:10" ht="15.75">
      <c r="J643" s="68"/>
    </row>
    <row r="644" spans="10:10" ht="15.75">
      <c r="J644" s="68"/>
    </row>
    <row r="645" spans="10:10" ht="15.75">
      <c r="J645" s="68"/>
    </row>
    <row r="646" spans="10:10" ht="15.75">
      <c r="J646" s="68"/>
    </row>
    <row r="647" spans="10:10" ht="15.75">
      <c r="J647" s="68"/>
    </row>
    <row r="648" spans="10:10" ht="15.75">
      <c r="J648" s="68"/>
    </row>
    <row r="649" spans="10:10" ht="15.75">
      <c r="J649" s="68"/>
    </row>
    <row r="650" spans="10:10" ht="15.75">
      <c r="J650" s="68"/>
    </row>
    <row r="651" spans="10:10" ht="15.75">
      <c r="J651" s="68"/>
    </row>
    <row r="652" spans="10:10" ht="15.75">
      <c r="J652" s="68"/>
    </row>
    <row r="653" spans="10:10" ht="15.75">
      <c r="J653" s="68"/>
    </row>
    <row r="654" spans="10:10" ht="15.75">
      <c r="J654" s="68"/>
    </row>
    <row r="655" spans="10:10" ht="15.75">
      <c r="J655" s="68"/>
    </row>
    <row r="656" spans="10:10" ht="15.75">
      <c r="J656" s="68"/>
    </row>
    <row r="657" spans="10:10" ht="15.75">
      <c r="J657" s="68"/>
    </row>
    <row r="658" spans="10:10" ht="15.75">
      <c r="J658" s="68"/>
    </row>
    <row r="659" spans="10:10" ht="15.75">
      <c r="J659" s="68"/>
    </row>
    <row r="660" spans="10:10" ht="15.75">
      <c r="J660" s="68"/>
    </row>
    <row r="661" spans="10:10" ht="15.75">
      <c r="J661" s="68"/>
    </row>
    <row r="662" spans="10:10" ht="15.75">
      <c r="J662" s="68"/>
    </row>
    <row r="663" spans="10:10" ht="15.75">
      <c r="J663" s="68"/>
    </row>
    <row r="664" spans="10:10" ht="15.75">
      <c r="J664" s="68"/>
    </row>
    <row r="665" spans="10:10" ht="15.75">
      <c r="J665" s="68"/>
    </row>
    <row r="666" spans="10:10" ht="15.75">
      <c r="J666" s="68"/>
    </row>
    <row r="667" spans="10:10" ht="15.75">
      <c r="J667" s="68"/>
    </row>
    <row r="668" spans="10:10" ht="15.75">
      <c r="J668" s="68"/>
    </row>
    <row r="669" spans="10:10" ht="15.75">
      <c r="J669" s="68"/>
    </row>
    <row r="670" spans="10:10" ht="15.75">
      <c r="J670" s="68"/>
    </row>
    <row r="671" spans="10:10" ht="15.75">
      <c r="J671" s="68"/>
    </row>
    <row r="672" spans="10:10" ht="15.75">
      <c r="J672" s="68"/>
    </row>
    <row r="673" spans="10:10" ht="15.75">
      <c r="J673" s="68"/>
    </row>
    <row r="674" spans="10:10" ht="15.75">
      <c r="J674" s="68"/>
    </row>
    <row r="675" spans="10:10" ht="15.75">
      <c r="J675" s="68"/>
    </row>
    <row r="676" spans="10:10" ht="15.75">
      <c r="J676" s="68"/>
    </row>
    <row r="677" spans="10:10" ht="15.75">
      <c r="J677" s="68"/>
    </row>
    <row r="678" spans="10:10" ht="15.75">
      <c r="J678" s="68"/>
    </row>
    <row r="679" spans="10:10" ht="15.75">
      <c r="J679" s="68"/>
    </row>
    <row r="680" spans="10:10" ht="15.75">
      <c r="J680" s="68"/>
    </row>
    <row r="681" spans="10:10" ht="15.75">
      <c r="J681" s="68"/>
    </row>
    <row r="682" spans="10:10" ht="15.75">
      <c r="J682" s="68"/>
    </row>
    <row r="683" spans="10:10" ht="15.75">
      <c r="J683" s="68"/>
    </row>
    <row r="684" spans="10:10" ht="15.75">
      <c r="J684" s="68"/>
    </row>
    <row r="685" spans="10:10" ht="15.75">
      <c r="J685" s="68"/>
    </row>
    <row r="686" spans="10:10" ht="15.75">
      <c r="J686" s="68"/>
    </row>
    <row r="687" spans="10:10" ht="15.75">
      <c r="J687" s="68"/>
    </row>
    <row r="688" spans="10:10" ht="15.75">
      <c r="J688" s="68"/>
    </row>
    <row r="689" spans="10:10" ht="15.75">
      <c r="J689" s="68"/>
    </row>
    <row r="690" spans="10:10" ht="15.75">
      <c r="J690" s="68"/>
    </row>
    <row r="691" spans="10:10" ht="15.75">
      <c r="J691" s="68"/>
    </row>
    <row r="692" spans="10:10" ht="15.75">
      <c r="J692" s="68"/>
    </row>
    <row r="693" spans="10:10" ht="15.75">
      <c r="J693" s="68"/>
    </row>
    <row r="694" spans="10:10" ht="15.75">
      <c r="J694" s="68"/>
    </row>
    <row r="695" spans="10:10" ht="15.75">
      <c r="J695" s="68"/>
    </row>
    <row r="696" spans="10:10" ht="15.75">
      <c r="J696" s="68"/>
    </row>
    <row r="697" spans="10:10" ht="15.75">
      <c r="J697" s="68"/>
    </row>
    <row r="698" spans="10:10" ht="15.75">
      <c r="J698" s="68"/>
    </row>
    <row r="699" spans="10:10" ht="15.75">
      <c r="J699" s="68"/>
    </row>
    <row r="700" spans="10:10" ht="15.75">
      <c r="J700" s="68"/>
    </row>
    <row r="701" spans="10:10" ht="15.75">
      <c r="J701" s="68"/>
    </row>
    <row r="702" spans="10:10" ht="15.75">
      <c r="J702" s="68"/>
    </row>
    <row r="703" spans="10:10" ht="15.75">
      <c r="J703" s="68"/>
    </row>
    <row r="704" spans="10:10" ht="15.75">
      <c r="J704" s="68"/>
    </row>
    <row r="705" spans="10:10" ht="15.75">
      <c r="J705" s="68"/>
    </row>
    <row r="706" spans="10:10" ht="15.75">
      <c r="J706" s="68"/>
    </row>
    <row r="707" spans="10:10" ht="15.75">
      <c r="J707" s="68"/>
    </row>
    <row r="708" spans="10:10" ht="15.75">
      <c r="J708" s="68"/>
    </row>
    <row r="709" spans="10:10" ht="15.75">
      <c r="J709" s="68"/>
    </row>
    <row r="710" spans="10:10" ht="15.75">
      <c r="J710" s="68"/>
    </row>
    <row r="711" spans="10:10" ht="15.75">
      <c r="J711" s="68"/>
    </row>
    <row r="712" spans="10:10" ht="15.75">
      <c r="J712" s="68"/>
    </row>
    <row r="713" spans="10:10" ht="15.75">
      <c r="J713" s="68"/>
    </row>
    <row r="714" spans="10:10" ht="15.75">
      <c r="J714" s="68"/>
    </row>
    <row r="715" spans="10:10" ht="15.75">
      <c r="J715" s="68"/>
    </row>
    <row r="716" spans="10:10" ht="15.75">
      <c r="J716" s="68"/>
    </row>
    <row r="717" spans="10:10" ht="15.75">
      <c r="J717" s="68"/>
    </row>
    <row r="718" spans="10:10" ht="15.75">
      <c r="J718" s="68"/>
    </row>
    <row r="719" spans="10:10" ht="15.75">
      <c r="J719" s="68"/>
    </row>
    <row r="720" spans="10:10" ht="15.75">
      <c r="J720" s="68"/>
    </row>
    <row r="721" spans="10:10" ht="15.75">
      <c r="J721" s="68"/>
    </row>
    <row r="722" spans="10:10" ht="15.75">
      <c r="J722" s="68"/>
    </row>
    <row r="723" spans="10:10" ht="15.75">
      <c r="J723" s="68"/>
    </row>
    <row r="724" spans="10:10" ht="15.75">
      <c r="J724" s="68"/>
    </row>
    <row r="725" spans="10:10" ht="15.75">
      <c r="J725" s="68"/>
    </row>
    <row r="726" spans="10:10" ht="15.75">
      <c r="J726" s="68"/>
    </row>
    <row r="727" spans="10:10" ht="15.75">
      <c r="J727" s="68"/>
    </row>
    <row r="728" spans="10:10" ht="15.75">
      <c r="J728" s="68"/>
    </row>
    <row r="729" spans="10:10" ht="15.75">
      <c r="J729" s="68"/>
    </row>
    <row r="730" spans="10:10" ht="15.75">
      <c r="J730" s="68"/>
    </row>
    <row r="731" spans="10:10" ht="15.75">
      <c r="J731" s="68"/>
    </row>
    <row r="732" spans="10:10" ht="15.75">
      <c r="J732" s="68"/>
    </row>
    <row r="733" spans="10:10" ht="15.75">
      <c r="J733" s="68"/>
    </row>
    <row r="734" spans="10:10" ht="15.75">
      <c r="J734" s="68"/>
    </row>
    <row r="735" spans="10:10" ht="15.75">
      <c r="J735" s="68"/>
    </row>
    <row r="736" spans="10:10" ht="15.75">
      <c r="J736" s="68"/>
    </row>
    <row r="737" spans="10:10" ht="15.75">
      <c r="J737" s="68"/>
    </row>
    <row r="738" spans="10:10" ht="15.75">
      <c r="J738" s="68"/>
    </row>
    <row r="739" spans="10:10" ht="15.75">
      <c r="J739" s="68"/>
    </row>
    <row r="740" spans="10:10" ht="15.75">
      <c r="J740" s="68"/>
    </row>
    <row r="741" spans="10:10" ht="15.75">
      <c r="J741" s="68"/>
    </row>
    <row r="742" spans="10:10" ht="15.75">
      <c r="J742" s="68"/>
    </row>
    <row r="743" spans="10:10" ht="15.75">
      <c r="J743" s="68"/>
    </row>
    <row r="744" spans="10:10" ht="15.75">
      <c r="J744" s="68"/>
    </row>
    <row r="745" spans="10:10" ht="15.75">
      <c r="J745" s="68"/>
    </row>
    <row r="746" spans="10:10" ht="15.75">
      <c r="J746" s="68"/>
    </row>
    <row r="747" spans="10:10" ht="15.75">
      <c r="J747" s="68"/>
    </row>
    <row r="748" spans="10:10" ht="15.75">
      <c r="J748" s="68"/>
    </row>
    <row r="749" spans="10:10" ht="15.75">
      <c r="J749" s="68"/>
    </row>
    <row r="750" spans="10:10" ht="15.75">
      <c r="J750" s="68"/>
    </row>
    <row r="751" spans="10:10" ht="15.75">
      <c r="J751" s="68"/>
    </row>
    <row r="752" spans="10:10" ht="15.75">
      <c r="J752" s="68"/>
    </row>
    <row r="753" spans="10:10" ht="15.75">
      <c r="J753" s="68"/>
    </row>
    <row r="754" spans="10:10" ht="15.75">
      <c r="J754" s="68"/>
    </row>
    <row r="755" spans="10:10" ht="15.75">
      <c r="J755" s="68"/>
    </row>
    <row r="756" spans="10:10" ht="15.75">
      <c r="J756" s="68"/>
    </row>
    <row r="757" spans="10:10" ht="15.75">
      <c r="J757" s="68"/>
    </row>
    <row r="758" spans="10:10" ht="15.75">
      <c r="J758" s="68"/>
    </row>
    <row r="759" spans="10:10" ht="15.75">
      <c r="J759" s="68"/>
    </row>
    <row r="760" spans="10:10" ht="15.75">
      <c r="J760" s="68"/>
    </row>
    <row r="761" spans="10:10" ht="15.75">
      <c r="J761" s="68"/>
    </row>
    <row r="762" spans="10:10" ht="15.75">
      <c r="J762" s="68"/>
    </row>
    <row r="763" spans="10:10" ht="15.75">
      <c r="J763" s="68"/>
    </row>
    <row r="764" spans="10:10" ht="15.75">
      <c r="J764" s="68"/>
    </row>
    <row r="765" spans="10:10" ht="15.75">
      <c r="J765" s="68"/>
    </row>
    <row r="766" spans="10:10" ht="15.75">
      <c r="J766" s="68"/>
    </row>
    <row r="767" spans="10:10" ht="15.75">
      <c r="J767" s="68"/>
    </row>
    <row r="768" spans="10:10" ht="15.75">
      <c r="J768" s="68"/>
    </row>
    <row r="769" spans="10:10" ht="15.75">
      <c r="J769" s="68"/>
    </row>
    <row r="770" spans="10:10" ht="15.75">
      <c r="J770" s="68"/>
    </row>
    <row r="771" spans="10:10" ht="15.75">
      <c r="J771" s="68"/>
    </row>
    <row r="772" spans="10:10" ht="15.75">
      <c r="J772" s="68"/>
    </row>
    <row r="773" spans="10:10" ht="15.75">
      <c r="J773" s="68"/>
    </row>
    <row r="774" spans="10:10" ht="15.75">
      <c r="J774" s="68"/>
    </row>
    <row r="775" spans="10:10" ht="15.75">
      <c r="J775" s="68"/>
    </row>
    <row r="776" spans="10:10" ht="15.75">
      <c r="J776" s="68"/>
    </row>
    <row r="777" spans="10:10" ht="15.75">
      <c r="J777" s="68"/>
    </row>
    <row r="778" spans="10:10" ht="15.75">
      <c r="J778" s="68"/>
    </row>
    <row r="779" spans="10:10" ht="15.75">
      <c r="J779" s="68"/>
    </row>
    <row r="780" spans="10:10" ht="15.75">
      <c r="J780" s="68"/>
    </row>
    <row r="781" spans="10:10" ht="15.75">
      <c r="J781" s="68"/>
    </row>
    <row r="782" spans="10:10" ht="15.75">
      <c r="J782" s="68"/>
    </row>
    <row r="783" spans="10:10" ht="15.75">
      <c r="J783" s="68"/>
    </row>
    <row r="784" spans="10:10" ht="15.75">
      <c r="J784" s="68"/>
    </row>
    <row r="785" spans="10:10" ht="15.75">
      <c r="J785" s="68"/>
    </row>
    <row r="786" spans="10:10" ht="15.75">
      <c r="J786" s="68"/>
    </row>
    <row r="787" spans="10:10" ht="15.75">
      <c r="J787" s="68"/>
    </row>
    <row r="788" spans="10:10" ht="15.75">
      <c r="J788" s="68"/>
    </row>
    <row r="789" spans="10:10" ht="15.75">
      <c r="J789" s="68"/>
    </row>
    <row r="790" spans="10:10" ht="15.75">
      <c r="J790" s="68"/>
    </row>
    <row r="791" spans="10:10" ht="15.75">
      <c r="J791" s="68"/>
    </row>
    <row r="792" spans="10:10" ht="15.75">
      <c r="J792" s="68"/>
    </row>
    <row r="793" spans="10:10" ht="15.75">
      <c r="J793" s="68"/>
    </row>
    <row r="794" spans="10:10" ht="15.75">
      <c r="J794" s="68"/>
    </row>
    <row r="795" spans="10:10" ht="15.75">
      <c r="J795" s="68"/>
    </row>
    <row r="796" spans="10:10" ht="15.75">
      <c r="J796" s="68"/>
    </row>
    <row r="797" spans="10:10" ht="15.75">
      <c r="J797" s="68"/>
    </row>
    <row r="798" spans="10:10" ht="15.75">
      <c r="J798" s="68"/>
    </row>
    <row r="799" spans="10:10" ht="15.75">
      <c r="J799" s="68"/>
    </row>
    <row r="800" spans="10:10" ht="15.75">
      <c r="J800" s="68"/>
    </row>
    <row r="801" spans="10:10" ht="15.75">
      <c r="J801" s="68"/>
    </row>
    <row r="802" spans="10:10" ht="15.75">
      <c r="J802" s="68"/>
    </row>
    <row r="803" spans="10:10" ht="15.75">
      <c r="J803" s="68"/>
    </row>
    <row r="804" spans="10:10" ht="15.75">
      <c r="J804" s="68"/>
    </row>
    <row r="805" spans="10:10" ht="15.75">
      <c r="J805" s="68"/>
    </row>
    <row r="806" spans="10:10" ht="15.75">
      <c r="J806" s="68"/>
    </row>
    <row r="807" spans="10:10" ht="15.75">
      <c r="J807" s="68"/>
    </row>
    <row r="808" spans="10:10" ht="15.75">
      <c r="J808" s="68"/>
    </row>
    <row r="809" spans="10:10" ht="15.75">
      <c r="J809" s="68"/>
    </row>
    <row r="810" spans="10:10" ht="15.75">
      <c r="J810" s="68"/>
    </row>
    <row r="811" spans="10:10" ht="15.75">
      <c r="J811" s="68"/>
    </row>
    <row r="812" spans="10:10" ht="15.75">
      <c r="J812" s="68"/>
    </row>
    <row r="813" spans="10:10" ht="15.75">
      <c r="J813" s="68"/>
    </row>
    <row r="814" spans="10:10" ht="15.75">
      <c r="J814" s="68"/>
    </row>
    <row r="815" spans="10:10" ht="15.75">
      <c r="J815" s="68"/>
    </row>
    <row r="816" spans="10:10" ht="15.75">
      <c r="J816" s="68"/>
    </row>
    <row r="817" spans="10:10" ht="15.75">
      <c r="J817" s="68"/>
    </row>
    <row r="818" spans="10:10" ht="15.75">
      <c r="J818" s="68"/>
    </row>
    <row r="819" spans="10:10" ht="15.75">
      <c r="J819" s="68"/>
    </row>
    <row r="820" spans="10:10" ht="15.75">
      <c r="J820" s="68"/>
    </row>
    <row r="821" spans="10:10" ht="15.75">
      <c r="J821" s="68"/>
    </row>
    <row r="822" spans="10:10" ht="15.75">
      <c r="J822" s="68"/>
    </row>
    <row r="823" spans="10:10" ht="15.75">
      <c r="J823" s="68"/>
    </row>
    <row r="824" spans="10:10" ht="15.75">
      <c r="J824" s="68"/>
    </row>
    <row r="825" spans="10:10" ht="15.75">
      <c r="J825" s="68"/>
    </row>
    <row r="826" spans="10:10" ht="15.75">
      <c r="J826" s="68"/>
    </row>
    <row r="827" spans="10:10" ht="15.75">
      <c r="J827" s="68"/>
    </row>
    <row r="828" spans="10:10" ht="15.75">
      <c r="J828" s="68"/>
    </row>
    <row r="829" spans="10:10" ht="15.75">
      <c r="J829" s="68"/>
    </row>
    <row r="830" spans="10:10" ht="15.75">
      <c r="J830" s="68"/>
    </row>
    <row r="831" spans="10:10" ht="15.75">
      <c r="J831" s="68"/>
    </row>
    <row r="832" spans="10:10" ht="15.75">
      <c r="J832" s="68"/>
    </row>
    <row r="833" spans="10:10" ht="15.75">
      <c r="J833" s="68"/>
    </row>
    <row r="834" spans="10:10" ht="15.75">
      <c r="J834" s="68"/>
    </row>
    <row r="835" spans="10:10" ht="15.75">
      <c r="J835" s="68"/>
    </row>
    <row r="836" spans="10:10" ht="15.75">
      <c r="J836" s="68"/>
    </row>
    <row r="837" spans="10:10" ht="15.75">
      <c r="J837" s="68"/>
    </row>
    <row r="838" spans="10:10" ht="15.75">
      <c r="J838" s="68"/>
    </row>
    <row r="839" spans="10:10" ht="15.75">
      <c r="J839" s="68"/>
    </row>
    <row r="840" spans="10:10" ht="15.75">
      <c r="J840" s="68"/>
    </row>
    <row r="841" spans="10:10" ht="15.75">
      <c r="J841" s="68"/>
    </row>
    <row r="842" spans="10:10" ht="15.75">
      <c r="J842" s="68"/>
    </row>
    <row r="843" spans="10:10" ht="15.75">
      <c r="J843" s="68"/>
    </row>
    <row r="844" spans="10:10" ht="15.75">
      <c r="J844" s="68"/>
    </row>
    <row r="845" spans="10:10" ht="15.75">
      <c r="J845" s="68"/>
    </row>
    <row r="846" spans="10:10" ht="15.75">
      <c r="J846" s="68"/>
    </row>
    <row r="847" spans="10:10" ht="15.75">
      <c r="J847" s="68"/>
    </row>
    <row r="848" spans="10:10" ht="15.75">
      <c r="J848" s="68"/>
    </row>
    <row r="849" spans="10:10" ht="15.75">
      <c r="J849" s="68"/>
    </row>
    <row r="850" spans="10:10" ht="15.75">
      <c r="J850" s="68"/>
    </row>
    <row r="851" spans="10:10" ht="15.75">
      <c r="J851" s="68"/>
    </row>
    <row r="852" spans="10:10" ht="15.75">
      <c r="J852" s="68"/>
    </row>
    <row r="853" spans="10:10" ht="15.75">
      <c r="J853" s="68"/>
    </row>
    <row r="854" spans="10:10" ht="15.75">
      <c r="J854" s="68"/>
    </row>
    <row r="855" spans="10:10" ht="15.75">
      <c r="J855" s="68"/>
    </row>
    <row r="856" spans="10:10" ht="15.75">
      <c r="J856" s="68"/>
    </row>
    <row r="857" spans="10:10" ht="15.75">
      <c r="J857" s="68"/>
    </row>
    <row r="858" spans="10:10" ht="15.75">
      <c r="J858" s="68"/>
    </row>
    <row r="859" spans="10:10" ht="15.75">
      <c r="J859" s="68"/>
    </row>
    <row r="860" spans="10:10" ht="15.75">
      <c r="J860" s="68"/>
    </row>
    <row r="861" spans="10:10" ht="15.75">
      <c r="J861" s="68"/>
    </row>
    <row r="862" spans="10:10" ht="15.75">
      <c r="J862" s="68"/>
    </row>
    <row r="863" spans="10:10" ht="15.75">
      <c r="J863" s="68"/>
    </row>
    <row r="864" spans="10:10" ht="15.75">
      <c r="J864" s="68"/>
    </row>
    <row r="865" spans="10:10" ht="15.75">
      <c r="J865" s="68"/>
    </row>
    <row r="866" spans="10:10" ht="15.75">
      <c r="J866" s="68"/>
    </row>
    <row r="867" spans="10:10" ht="15.75">
      <c r="J867" s="68"/>
    </row>
    <row r="868" spans="10:10" ht="15.75">
      <c r="J868" s="68"/>
    </row>
    <row r="869" spans="10:10" ht="15.75">
      <c r="J869" s="68"/>
    </row>
    <row r="870" spans="10:10" ht="15.75">
      <c r="J870" s="68"/>
    </row>
    <row r="871" spans="10:10" ht="15.75">
      <c r="J871" s="68"/>
    </row>
    <row r="872" spans="10:10" ht="15.75">
      <c r="J872" s="68"/>
    </row>
    <row r="873" spans="10:10" ht="15.75">
      <c r="J873" s="68"/>
    </row>
    <row r="874" spans="10:10" ht="15.75">
      <c r="J874" s="68"/>
    </row>
    <row r="875" spans="10:10" ht="15.75">
      <c r="J875" s="68"/>
    </row>
    <row r="876" spans="10:10" ht="15.75">
      <c r="J876" s="68"/>
    </row>
    <row r="877" spans="10:10" ht="15.75">
      <c r="J877" s="68"/>
    </row>
    <row r="878" spans="10:10" ht="15.75">
      <c r="J878" s="68"/>
    </row>
    <row r="879" spans="10:10" ht="15.75">
      <c r="J879" s="68"/>
    </row>
    <row r="880" spans="10:10" ht="15.75">
      <c r="J880" s="68"/>
    </row>
    <row r="881" spans="10:10" ht="15.75">
      <c r="J881" s="68"/>
    </row>
    <row r="882" spans="10:10" ht="15.75">
      <c r="J882" s="68"/>
    </row>
    <row r="883" spans="10:10" ht="15.75">
      <c r="J883" s="68"/>
    </row>
    <row r="884" spans="10:10" ht="15.75">
      <c r="J884" s="68"/>
    </row>
    <row r="885" spans="10:10" ht="15.75">
      <c r="J885" s="68"/>
    </row>
    <row r="886" spans="10:10" ht="15.75">
      <c r="J886" s="68"/>
    </row>
    <row r="887" spans="10:10" ht="15.75">
      <c r="J887" s="68"/>
    </row>
    <row r="888" spans="10:10" ht="15.75">
      <c r="J888" s="68"/>
    </row>
    <row r="889" spans="10:10" ht="15.75">
      <c r="J889" s="68"/>
    </row>
    <row r="890" spans="10:10" ht="15.75">
      <c r="J890" s="68"/>
    </row>
    <row r="891" spans="10:10" ht="15.75">
      <c r="J891" s="68"/>
    </row>
    <row r="892" spans="10:10" ht="15.75">
      <c r="J892" s="68"/>
    </row>
    <row r="893" spans="10:10" ht="15.75">
      <c r="J893" s="68"/>
    </row>
    <row r="894" spans="10:10" ht="15.75">
      <c r="J894" s="68"/>
    </row>
    <row r="895" spans="10:10" ht="15.75">
      <c r="J895" s="68"/>
    </row>
    <row r="896" spans="10:10" ht="15.75">
      <c r="J896" s="68"/>
    </row>
    <row r="897" spans="10:10" ht="15.75">
      <c r="J897" s="68"/>
    </row>
    <row r="898" spans="10:10" ht="15.75">
      <c r="J898" s="68"/>
    </row>
    <row r="899" spans="10:10" ht="15.75">
      <c r="J899" s="68"/>
    </row>
    <row r="900" spans="10:10" ht="15.75">
      <c r="J900" s="68"/>
    </row>
    <row r="901" spans="10:10" ht="15.75">
      <c r="J901" s="68"/>
    </row>
    <row r="902" spans="10:10" ht="15.75">
      <c r="J902" s="68"/>
    </row>
    <row r="903" spans="10:10" ht="15.75">
      <c r="J903" s="68"/>
    </row>
    <row r="904" spans="10:10" ht="15.75">
      <c r="J904" s="68"/>
    </row>
    <row r="905" spans="10:10" ht="15.75">
      <c r="J905" s="68"/>
    </row>
    <row r="906" spans="10:10" ht="15.75">
      <c r="J906" s="68"/>
    </row>
    <row r="907" spans="10:10" ht="15.75">
      <c r="J907" s="68"/>
    </row>
    <row r="908" spans="10:10" ht="15.75">
      <c r="J908" s="68"/>
    </row>
    <row r="909" spans="10:10" ht="15.75">
      <c r="J909" s="68"/>
    </row>
    <row r="910" spans="10:10" ht="15.75">
      <c r="J910" s="68"/>
    </row>
    <row r="911" spans="10:10" ht="15.75">
      <c r="J911" s="68"/>
    </row>
    <row r="912" spans="10:10" ht="15.75">
      <c r="J912" s="68"/>
    </row>
    <row r="913" spans="10:10" ht="15.75">
      <c r="J913" s="68"/>
    </row>
    <row r="914" spans="10:10" ht="15.75">
      <c r="J914" s="68"/>
    </row>
    <row r="915" spans="10:10" ht="15.75">
      <c r="J915" s="68"/>
    </row>
    <row r="916" spans="10:10" ht="15.75">
      <c r="J916" s="68"/>
    </row>
    <row r="917" spans="10:10" ht="15.75">
      <c r="J917" s="68"/>
    </row>
    <row r="918" spans="10:10" ht="15.75">
      <c r="J918" s="68"/>
    </row>
    <row r="919" spans="10:10" ht="15.75">
      <c r="J919" s="68"/>
    </row>
    <row r="920" spans="10:10" ht="15.75">
      <c r="J920" s="68"/>
    </row>
    <row r="921" spans="10:10" ht="15.75">
      <c r="J921" s="68"/>
    </row>
    <row r="922" spans="10:10" ht="15.75">
      <c r="J922" s="68"/>
    </row>
    <row r="923" spans="10:10" ht="15.75">
      <c r="J923" s="68"/>
    </row>
    <row r="924" spans="10:10" ht="15.75">
      <c r="J924" s="68"/>
    </row>
    <row r="925" spans="10:10" ht="15.75">
      <c r="J925" s="68"/>
    </row>
    <row r="926" spans="10:10" ht="15.75">
      <c r="J926" s="68"/>
    </row>
    <row r="927" spans="10:10" ht="15.75">
      <c r="J927" s="68"/>
    </row>
    <row r="928" spans="10:10" ht="15.75">
      <c r="J928" s="68"/>
    </row>
    <row r="929" spans="10:10" ht="15.75">
      <c r="J929" s="68"/>
    </row>
    <row r="930" spans="10:10" ht="15.75">
      <c r="J930" s="68"/>
    </row>
    <row r="931" spans="10:10" ht="15.75">
      <c r="J931" s="68"/>
    </row>
    <row r="932" spans="10:10" ht="15.75">
      <c r="J932" s="68"/>
    </row>
    <row r="933" spans="10:10" ht="15.75">
      <c r="J933" s="68"/>
    </row>
    <row r="934" spans="10:10" ht="15.75">
      <c r="J934" s="68"/>
    </row>
    <row r="935" spans="10:10" ht="15.75">
      <c r="J935" s="68"/>
    </row>
    <row r="936" spans="10:10" ht="15.75">
      <c r="J936" s="68"/>
    </row>
    <row r="937" spans="10:10" ht="15.75">
      <c r="J937" s="68"/>
    </row>
    <row r="938" spans="10:10" ht="15.75">
      <c r="J938" s="68"/>
    </row>
    <row r="939" spans="10:10" ht="15.75">
      <c r="J939" s="68"/>
    </row>
    <row r="940" spans="10:10" ht="15.75">
      <c r="J940" s="68"/>
    </row>
    <row r="941" spans="10:10" ht="15.75">
      <c r="J941" s="68"/>
    </row>
    <row r="942" spans="10:10" ht="15.75">
      <c r="J942" s="68"/>
    </row>
    <row r="943" spans="10:10" ht="15.75">
      <c r="J943" s="68"/>
    </row>
    <row r="944" spans="10:10" ht="15.75">
      <c r="J944" s="68"/>
    </row>
    <row r="945" spans="10:10" ht="15.75">
      <c r="J945" s="68"/>
    </row>
    <row r="946" spans="10:10" ht="15.75">
      <c r="J946" s="68"/>
    </row>
    <row r="947" spans="10:10" ht="15.75">
      <c r="J947" s="68"/>
    </row>
    <row r="948" spans="10:10" ht="15.75">
      <c r="J948" s="68"/>
    </row>
    <row r="949" spans="10:10" ht="15.75">
      <c r="J949" s="68"/>
    </row>
    <row r="950" spans="10:10" ht="15.75">
      <c r="J950" s="68"/>
    </row>
    <row r="951" spans="10:10" ht="15.75">
      <c r="J951" s="68"/>
    </row>
    <row r="952" spans="10:10" ht="15.75">
      <c r="J952" s="68"/>
    </row>
    <row r="953" spans="10:10" ht="15.75">
      <c r="J953" s="68"/>
    </row>
    <row r="954" spans="10:10" ht="15.75">
      <c r="J954" s="68"/>
    </row>
    <row r="955" spans="10:10" ht="15.75">
      <c r="J955" s="68"/>
    </row>
    <row r="956" spans="10:10" ht="15.75">
      <c r="J956" s="68"/>
    </row>
    <row r="957" spans="10:10" ht="15.75">
      <c r="J957" s="68"/>
    </row>
    <row r="958" spans="10:10" ht="15.75">
      <c r="J958" s="68"/>
    </row>
    <row r="959" spans="10:10" ht="15.75">
      <c r="J959" s="68"/>
    </row>
    <row r="960" spans="10:10" ht="15.75">
      <c r="J960" s="68"/>
    </row>
    <row r="961" spans="10:10" ht="15.75">
      <c r="J961" s="68"/>
    </row>
    <row r="962" spans="10:10" ht="15.75">
      <c r="J962" s="68"/>
    </row>
    <row r="963" spans="10:10" ht="15.75">
      <c r="J963" s="68"/>
    </row>
    <row r="964" spans="10:10" ht="15.75">
      <c r="J964" s="68"/>
    </row>
    <row r="965" spans="10:10" ht="15.75">
      <c r="J965" s="68"/>
    </row>
    <row r="966" spans="10:10" ht="15.75">
      <c r="J966" s="68"/>
    </row>
    <row r="967" spans="10:10" ht="15.75">
      <c r="J967" s="68"/>
    </row>
    <row r="968" spans="10:10" ht="15.75">
      <c r="J968" s="68"/>
    </row>
    <row r="969" spans="10:10" ht="15.75">
      <c r="J969" s="68"/>
    </row>
    <row r="970" spans="10:10" ht="15.75">
      <c r="J970" s="68"/>
    </row>
    <row r="971" spans="10:10" ht="15.75">
      <c r="J971" s="68"/>
    </row>
    <row r="972" spans="10:10" ht="15.75">
      <c r="J972" s="68"/>
    </row>
    <row r="973" spans="10:10" ht="15.75">
      <c r="J973" s="68"/>
    </row>
    <row r="974" spans="10:10" ht="15.75">
      <c r="J974" s="68"/>
    </row>
    <row r="975" spans="10:10" ht="15.75">
      <c r="J975" s="68"/>
    </row>
    <row r="976" spans="10:10" ht="15.75">
      <c r="J976" s="68"/>
    </row>
    <row r="977" spans="10:10" ht="15.75">
      <c r="J977" s="68"/>
    </row>
    <row r="978" spans="10:10" ht="15.75">
      <c r="J978" s="68"/>
    </row>
    <row r="979" spans="10:10" ht="15.75">
      <c r="J979" s="68"/>
    </row>
    <row r="980" spans="10:10" ht="15.75">
      <c r="J980" s="68"/>
    </row>
    <row r="981" spans="10:10" ht="15.75">
      <c r="J981" s="68"/>
    </row>
    <row r="982" spans="10:10" ht="15.75">
      <c r="J982" s="68"/>
    </row>
    <row r="983" spans="10:10" ht="15.75">
      <c r="J983" s="68"/>
    </row>
    <row r="984" spans="10:10" ht="15.75">
      <c r="J984" s="68"/>
    </row>
    <row r="985" spans="10:10" ht="15.75">
      <c r="J985" s="68"/>
    </row>
    <row r="986" spans="10:10" ht="15.75">
      <c r="J986" s="68"/>
    </row>
    <row r="987" spans="10:10" ht="15.75">
      <c r="J987" s="68"/>
    </row>
    <row r="988" spans="10:10" ht="15.75">
      <c r="J988" s="68"/>
    </row>
    <row r="989" spans="10:10" ht="15.75">
      <c r="J989" s="68"/>
    </row>
    <row r="990" spans="10:10" ht="15.75">
      <c r="J990" s="68"/>
    </row>
    <row r="991" spans="10:10" ht="15.75">
      <c r="J991" s="68"/>
    </row>
    <row r="992" spans="10:10" ht="15.75">
      <c r="J992" s="68"/>
    </row>
    <row r="993" spans="10:10" ht="15.75">
      <c r="J993" s="68"/>
    </row>
    <row r="994" spans="10:10" ht="15.75">
      <c r="J994" s="68"/>
    </row>
    <row r="995" spans="10:10" ht="15.75">
      <c r="J995" s="68"/>
    </row>
    <row r="996" spans="10:10" ht="15.75">
      <c r="J996" s="68"/>
    </row>
    <row r="997" spans="10:10" ht="15.75">
      <c r="J997" s="68"/>
    </row>
    <row r="998" spans="10:10" ht="15.75">
      <c r="J998" s="68"/>
    </row>
    <row r="999" spans="10:10" ht="15.75">
      <c r="J999" s="68"/>
    </row>
    <row r="1000" spans="10:10" ht="15.75">
      <c r="J1000" s="68"/>
    </row>
    <row r="1001" spans="10:10" ht="15.75">
      <c r="J1001" s="68"/>
    </row>
    <row r="1002" spans="10:10" ht="15.75">
      <c r="J1002" s="68"/>
    </row>
    <row r="1003" spans="10:10" ht="15.75">
      <c r="J1003" s="68"/>
    </row>
    <row r="1004" spans="10:10" ht="15.75">
      <c r="J1004" s="68"/>
    </row>
    <row r="1005" spans="10:10" ht="15.75">
      <c r="J1005" s="68"/>
    </row>
    <row r="1006" spans="10:10" ht="15.75">
      <c r="J1006" s="68"/>
    </row>
    <row r="1007" spans="10:10" ht="15.75">
      <c r="J1007" s="68"/>
    </row>
    <row r="1008" spans="10:10" ht="15.75">
      <c r="J1008" s="68"/>
    </row>
    <row r="1009" spans="10:10" ht="15.75">
      <c r="J1009" s="68"/>
    </row>
    <row r="1010" spans="10:10" ht="15.75">
      <c r="J1010" s="68"/>
    </row>
    <row r="1011" spans="10:10" ht="15.75">
      <c r="J1011" s="68"/>
    </row>
    <row r="1012" spans="10:10" ht="15.75">
      <c r="J1012" s="68"/>
    </row>
    <row r="1013" spans="10:10" ht="15.75">
      <c r="J1013" s="68"/>
    </row>
    <row r="1014" spans="10:10" ht="15.75">
      <c r="J1014" s="68"/>
    </row>
    <row r="1015" spans="10:10" ht="15.75">
      <c r="J1015" s="68"/>
    </row>
    <row r="1016" spans="10:10" ht="15.75">
      <c r="J1016" s="68"/>
    </row>
    <row r="1017" spans="10:10" ht="15.75">
      <c r="J1017" s="68"/>
    </row>
    <row r="1018" spans="10:10" ht="15.75">
      <c r="J1018" s="68"/>
    </row>
    <row r="1019" spans="10:10" ht="15.75">
      <c r="J1019" s="68"/>
    </row>
    <row r="1020" spans="10:10" ht="15.75">
      <c r="J1020" s="68"/>
    </row>
    <row r="1021" spans="10:10" ht="15.75">
      <c r="J1021" s="68"/>
    </row>
    <row r="1022" spans="10:10" ht="15.75">
      <c r="J1022" s="68"/>
    </row>
    <row r="1023" spans="10:10" ht="15.75">
      <c r="J1023" s="68"/>
    </row>
    <row r="1024" spans="10:10" ht="15.75">
      <c r="J1024" s="68"/>
    </row>
  </sheetData>
  <mergeCells count="17">
    <mergeCell ref="B105:B106"/>
    <mergeCell ref="A105:A106"/>
    <mergeCell ref="A6:A7"/>
    <mergeCell ref="L6:S6"/>
    <mergeCell ref="K6:K7"/>
    <mergeCell ref="B6:B7"/>
    <mergeCell ref="C6:C7"/>
    <mergeCell ref="T6:AA6"/>
    <mergeCell ref="AB6:AI6"/>
    <mergeCell ref="E6:E7"/>
    <mergeCell ref="D6:D7"/>
    <mergeCell ref="L105:S105"/>
    <mergeCell ref="F6:F7"/>
    <mergeCell ref="J6:J7"/>
    <mergeCell ref="T105:AA105"/>
    <mergeCell ref="AB105:AI105"/>
    <mergeCell ref="K105:K106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S53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11.25" defaultRowHeight="15" customHeight="1"/>
  <cols>
    <col min="1" max="1" width="4.125" customWidth="1"/>
    <col min="2" max="2" width="34.25" customWidth="1"/>
    <col min="3" max="3" width="31.5" customWidth="1"/>
    <col min="4" max="4" width="7.625" customWidth="1"/>
    <col min="5" max="5" width="12.375" customWidth="1"/>
    <col min="6" max="6" width="7.75" customWidth="1"/>
    <col min="7" max="9" width="6.625" customWidth="1"/>
    <col min="10" max="10" width="10" customWidth="1"/>
    <col min="11" max="11" width="16.25" customWidth="1"/>
    <col min="12" max="12" width="6" customWidth="1"/>
    <col min="13" max="14" width="7.125" customWidth="1"/>
    <col min="15" max="15" width="6.75" customWidth="1"/>
    <col min="16" max="16" width="5" customWidth="1"/>
    <col min="17" max="17" width="5.125" customWidth="1"/>
    <col min="18" max="18" width="6.5" customWidth="1"/>
    <col min="19" max="19" width="5" customWidth="1"/>
    <col min="20" max="20" width="6" customWidth="1"/>
    <col min="21" max="22" width="7.125" customWidth="1"/>
    <col min="23" max="23" width="6.75" customWidth="1"/>
    <col min="24" max="24" width="5" customWidth="1"/>
    <col min="25" max="25" width="5.125" customWidth="1"/>
    <col min="26" max="26" width="6.5" customWidth="1"/>
    <col min="27" max="27" width="6.25" customWidth="1"/>
    <col min="28" max="28" width="7.25" customWidth="1"/>
    <col min="29" max="30" width="8.875" customWidth="1"/>
    <col min="31" max="31" width="8.5" customWidth="1"/>
    <col min="32" max="32" width="5.75" customWidth="1"/>
    <col min="33" max="33" width="6.125" customWidth="1"/>
    <col min="34" max="34" width="7.875" customWidth="1"/>
    <col min="35" max="35" width="6" customWidth="1"/>
    <col min="36" max="45" width="11.25" customWidth="1"/>
  </cols>
  <sheetData>
    <row r="1" spans="1:35" ht="15.75" customHeight="1">
      <c r="A1" s="3" t="s">
        <v>118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35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5" ht="1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35" ht="15.7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35" ht="15.75" customHeight="1">
      <c r="A5" s="4"/>
      <c r="B5" s="5"/>
      <c r="C5" s="6"/>
      <c r="D5" s="6"/>
      <c r="E5" s="6"/>
      <c r="F5" s="6"/>
      <c r="G5" s="6"/>
      <c r="H5" s="6"/>
      <c r="I5" s="6"/>
      <c r="J5" s="6"/>
      <c r="K5" s="5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5.75" customHeight="1">
      <c r="A6" s="229" t="s">
        <v>4</v>
      </c>
      <c r="B6" s="227" t="s">
        <v>5</v>
      </c>
      <c r="C6" s="233" t="s">
        <v>6</v>
      </c>
      <c r="D6" s="233" t="s">
        <v>119</v>
      </c>
      <c r="E6" s="233" t="s">
        <v>8</v>
      </c>
      <c r="F6" s="233" t="s">
        <v>9</v>
      </c>
      <c r="G6" s="7" t="s">
        <v>10</v>
      </c>
      <c r="H6" s="8"/>
      <c r="I6" s="8"/>
      <c r="J6" s="233" t="s">
        <v>11</v>
      </c>
      <c r="K6" s="227" t="s">
        <v>328</v>
      </c>
      <c r="L6" s="230" t="s">
        <v>13</v>
      </c>
      <c r="M6" s="231"/>
      <c r="N6" s="231"/>
      <c r="O6" s="231"/>
      <c r="P6" s="231"/>
      <c r="Q6" s="231"/>
      <c r="R6" s="231"/>
      <c r="S6" s="232"/>
      <c r="T6" s="230" t="s">
        <v>14</v>
      </c>
      <c r="U6" s="231"/>
      <c r="V6" s="231"/>
      <c r="W6" s="231"/>
      <c r="X6" s="231"/>
      <c r="Y6" s="231"/>
      <c r="Z6" s="231"/>
      <c r="AA6" s="232"/>
      <c r="AB6" s="230" t="s">
        <v>15</v>
      </c>
      <c r="AC6" s="231"/>
      <c r="AD6" s="231"/>
      <c r="AE6" s="231"/>
      <c r="AF6" s="231"/>
      <c r="AG6" s="231"/>
      <c r="AH6" s="231"/>
      <c r="AI6" s="232"/>
    </row>
    <row r="7" spans="1:35" ht="30.75" customHeight="1">
      <c r="A7" s="228"/>
      <c r="B7" s="228"/>
      <c r="C7" s="228"/>
      <c r="D7" s="228"/>
      <c r="E7" s="228"/>
      <c r="F7" s="228"/>
      <c r="G7" s="9" t="s">
        <v>16</v>
      </c>
      <c r="H7" s="9" t="s">
        <v>17</v>
      </c>
      <c r="I7" s="9" t="s">
        <v>18</v>
      </c>
      <c r="J7" s="228"/>
      <c r="K7" s="228"/>
      <c r="L7" s="10" t="s">
        <v>19</v>
      </c>
      <c r="M7" s="10" t="s">
        <v>20</v>
      </c>
      <c r="N7" s="10" t="s">
        <v>21</v>
      </c>
      <c r="O7" s="10" t="s">
        <v>22</v>
      </c>
      <c r="P7" s="10" t="s">
        <v>23</v>
      </c>
      <c r="Q7" s="10" t="s">
        <v>24</v>
      </c>
      <c r="R7" s="10" t="s">
        <v>25</v>
      </c>
      <c r="S7" s="10" t="s">
        <v>26</v>
      </c>
      <c r="T7" s="10" t="s">
        <v>19</v>
      </c>
      <c r="U7" s="10" t="s">
        <v>20</v>
      </c>
      <c r="V7" s="10" t="s">
        <v>21</v>
      </c>
      <c r="W7" s="10" t="s">
        <v>22</v>
      </c>
      <c r="X7" s="10" t="s">
        <v>23</v>
      </c>
      <c r="Y7" s="10" t="s">
        <v>24</v>
      </c>
      <c r="Z7" s="10" t="s">
        <v>25</v>
      </c>
      <c r="AA7" s="10" t="s">
        <v>26</v>
      </c>
      <c r="AB7" s="10" t="s">
        <v>19</v>
      </c>
      <c r="AC7" s="10" t="s">
        <v>20</v>
      </c>
      <c r="AD7" s="10" t="s">
        <v>21</v>
      </c>
      <c r="AE7" s="10" t="s">
        <v>22</v>
      </c>
      <c r="AF7" s="10" t="s">
        <v>23</v>
      </c>
      <c r="AG7" s="10" t="s">
        <v>24</v>
      </c>
      <c r="AH7" s="10" t="s">
        <v>25</v>
      </c>
      <c r="AI7" s="10" t="s">
        <v>26</v>
      </c>
    </row>
    <row r="8" spans="1:35" ht="15.75" customHeight="1">
      <c r="A8" s="11">
        <v>1</v>
      </c>
      <c r="B8" s="12" t="s">
        <v>257</v>
      </c>
      <c r="C8" s="18"/>
      <c r="D8" s="14"/>
      <c r="E8" s="56">
        <f t="shared" ref="E8:I8" si="0">SUM(E9:E10)</f>
        <v>8120</v>
      </c>
      <c r="F8" s="56">
        <f t="shared" si="0"/>
        <v>12</v>
      </c>
      <c r="G8" s="56">
        <f t="shared" si="0"/>
        <v>12</v>
      </c>
      <c r="H8" s="56">
        <f t="shared" si="0"/>
        <v>0</v>
      </c>
      <c r="I8" s="56">
        <f t="shared" si="0"/>
        <v>0</v>
      </c>
      <c r="J8" s="19"/>
      <c r="K8" s="17"/>
      <c r="L8" s="14"/>
      <c r="M8" s="14"/>
      <c r="N8" s="14"/>
      <c r="O8" s="14"/>
      <c r="P8" s="14"/>
      <c r="Q8" s="56">
        <f>SUM(Q9:Q10)</f>
        <v>15</v>
      </c>
      <c r="R8" s="14"/>
      <c r="S8" s="14"/>
      <c r="T8" s="14"/>
      <c r="U8" s="14"/>
      <c r="V8" s="14"/>
      <c r="W8" s="14"/>
      <c r="X8" s="14"/>
      <c r="Y8" s="56">
        <f>SUM(Y9:Y10)</f>
        <v>472</v>
      </c>
      <c r="Z8" s="14"/>
      <c r="AA8" s="14"/>
      <c r="AB8" s="14"/>
      <c r="AC8" s="14"/>
      <c r="AD8" s="14"/>
      <c r="AE8" s="14"/>
      <c r="AF8" s="14"/>
      <c r="AG8" s="56">
        <f>SUM(AG9:AG10)</f>
        <v>29</v>
      </c>
      <c r="AH8" s="14"/>
      <c r="AI8" s="14"/>
    </row>
    <row r="9" spans="1:35" ht="15.75" customHeight="1">
      <c r="A9" s="11"/>
      <c r="B9" s="17" t="s">
        <v>258</v>
      </c>
      <c r="C9" s="18" t="s">
        <v>214</v>
      </c>
      <c r="D9" s="14"/>
      <c r="E9" s="55">
        <v>6090</v>
      </c>
      <c r="F9" s="17">
        <v>6</v>
      </c>
      <c r="G9" s="17">
        <v>6</v>
      </c>
      <c r="H9" s="14"/>
      <c r="I9" s="14"/>
      <c r="J9" s="19" t="s">
        <v>30</v>
      </c>
      <c r="K9" s="17">
        <v>8</v>
      </c>
      <c r="L9" s="14"/>
      <c r="M9" s="14"/>
      <c r="N9" s="14"/>
      <c r="O9" s="14"/>
      <c r="P9" s="14"/>
      <c r="Q9" s="17">
        <v>11</v>
      </c>
      <c r="R9" s="14"/>
      <c r="S9" s="14"/>
      <c r="T9" s="14"/>
      <c r="U9" s="14"/>
      <c r="V9" s="14"/>
      <c r="W9" s="14"/>
      <c r="X9" s="14"/>
      <c r="Y9" s="17">
        <v>382</v>
      </c>
      <c r="Z9" s="14"/>
      <c r="AA9" s="14"/>
      <c r="AB9" s="14"/>
      <c r="AC9" s="14"/>
      <c r="AD9" s="14"/>
      <c r="AE9" s="14"/>
      <c r="AF9" s="14"/>
      <c r="AG9" s="17">
        <v>21</v>
      </c>
      <c r="AH9" s="14"/>
      <c r="AI9" s="14"/>
    </row>
    <row r="10" spans="1:35" ht="15.75" customHeight="1">
      <c r="A10" s="11"/>
      <c r="B10" s="17" t="s">
        <v>259</v>
      </c>
      <c r="C10" s="18" t="s">
        <v>260</v>
      </c>
      <c r="D10" s="14"/>
      <c r="E10" s="17">
        <v>2030</v>
      </c>
      <c r="F10" s="17">
        <v>6</v>
      </c>
      <c r="G10" s="17">
        <v>6</v>
      </c>
      <c r="H10" s="14"/>
      <c r="I10" s="14"/>
      <c r="J10" s="16"/>
      <c r="K10" s="17">
        <v>8</v>
      </c>
      <c r="L10" s="14"/>
      <c r="M10" s="14"/>
      <c r="N10" s="14"/>
      <c r="O10" s="14"/>
      <c r="P10" s="14"/>
      <c r="Q10" s="17">
        <v>4</v>
      </c>
      <c r="R10" s="14"/>
      <c r="S10" s="14"/>
      <c r="T10" s="14"/>
      <c r="U10" s="14"/>
      <c r="V10" s="14"/>
      <c r="W10" s="14"/>
      <c r="X10" s="14"/>
      <c r="Y10" s="17">
        <v>90</v>
      </c>
      <c r="Z10" s="14"/>
      <c r="AA10" s="14"/>
      <c r="AB10" s="14"/>
      <c r="AC10" s="14"/>
      <c r="AD10" s="14"/>
      <c r="AE10" s="14"/>
      <c r="AF10" s="14"/>
      <c r="AG10" s="17">
        <v>8</v>
      </c>
      <c r="AH10" s="14"/>
      <c r="AI10" s="14"/>
    </row>
    <row r="11" spans="1:35" ht="15.75" customHeight="1">
      <c r="A11" s="20">
        <v>2</v>
      </c>
      <c r="B11" s="12" t="s">
        <v>329</v>
      </c>
      <c r="C11" s="18" t="s">
        <v>262</v>
      </c>
      <c r="D11" s="14"/>
      <c r="E11" s="12">
        <v>3996</v>
      </c>
      <c r="F11" s="12">
        <v>14</v>
      </c>
      <c r="G11" s="12">
        <v>14</v>
      </c>
      <c r="H11" s="14"/>
      <c r="I11" s="14"/>
      <c r="J11" s="19" t="s">
        <v>30</v>
      </c>
      <c r="K11" s="14"/>
      <c r="L11" s="14"/>
      <c r="M11" s="14"/>
      <c r="N11" s="14"/>
      <c r="O11" s="14"/>
      <c r="P11" s="14"/>
      <c r="Q11" s="12">
        <v>16</v>
      </c>
      <c r="R11" s="14"/>
      <c r="S11" s="14"/>
      <c r="T11" s="14"/>
      <c r="U11" s="14"/>
      <c r="V11" s="14"/>
      <c r="W11" s="14"/>
      <c r="X11" s="14"/>
      <c r="Y11" s="12">
        <v>600</v>
      </c>
      <c r="Z11" s="14"/>
      <c r="AA11" s="14"/>
      <c r="AB11" s="14"/>
      <c r="AC11" s="14"/>
      <c r="AD11" s="14"/>
      <c r="AE11" s="14"/>
      <c r="AF11" s="14"/>
      <c r="AG11" s="12">
        <v>28</v>
      </c>
      <c r="AH11" s="14"/>
      <c r="AI11" s="14"/>
    </row>
    <row r="12" spans="1:35" ht="15.75" customHeight="1">
      <c r="A12" s="11">
        <f t="shared" ref="A12:A13" si="1">A11+1</f>
        <v>3</v>
      </c>
      <c r="B12" s="57" t="s">
        <v>330</v>
      </c>
      <c r="C12" s="58" t="s">
        <v>264</v>
      </c>
      <c r="D12" s="59"/>
      <c r="E12" s="60">
        <v>13590</v>
      </c>
      <c r="F12" s="12">
        <v>44</v>
      </c>
      <c r="G12" s="12">
        <v>44</v>
      </c>
      <c r="H12" s="15">
        <f t="shared" ref="H12:I12" si="2">SUM(H13:H16)</f>
        <v>16</v>
      </c>
      <c r="I12" s="15">
        <f t="shared" si="2"/>
        <v>2</v>
      </c>
      <c r="J12" s="19" t="s">
        <v>30</v>
      </c>
      <c r="K12" s="14"/>
      <c r="L12" s="14"/>
      <c r="M12" s="14"/>
      <c r="N12" s="14"/>
      <c r="O12" s="14"/>
      <c r="P12" s="14"/>
      <c r="Q12" s="12">
        <v>28</v>
      </c>
      <c r="R12" s="14"/>
      <c r="S12" s="14"/>
      <c r="T12" s="14"/>
      <c r="U12" s="14"/>
      <c r="V12" s="14"/>
      <c r="W12" s="14"/>
      <c r="X12" s="14"/>
      <c r="Y12" s="12">
        <v>943</v>
      </c>
      <c r="Z12" s="14"/>
      <c r="AA12" s="14"/>
      <c r="AB12" s="14"/>
      <c r="AC12" s="14"/>
      <c r="AD12" s="14"/>
      <c r="AE12" s="14"/>
      <c r="AF12" s="14"/>
      <c r="AG12" s="12">
        <v>55</v>
      </c>
      <c r="AH12" s="14"/>
      <c r="AI12" s="14"/>
    </row>
    <row r="13" spans="1:35" ht="15.75" customHeight="1">
      <c r="A13" s="11">
        <f t="shared" si="1"/>
        <v>4</v>
      </c>
      <c r="B13" s="17" t="s">
        <v>331</v>
      </c>
      <c r="C13" s="18" t="s">
        <v>266</v>
      </c>
      <c r="D13" s="14"/>
      <c r="E13" s="17">
        <v>5071</v>
      </c>
      <c r="F13" s="17">
        <v>9</v>
      </c>
      <c r="G13" s="14"/>
      <c r="H13" s="17">
        <v>7</v>
      </c>
      <c r="I13" s="17">
        <v>2</v>
      </c>
      <c r="J13" s="19" t="s">
        <v>30</v>
      </c>
      <c r="K13" s="14"/>
      <c r="L13" s="14"/>
      <c r="M13" s="14"/>
      <c r="N13" s="14"/>
      <c r="O13" s="14"/>
      <c r="P13" s="14"/>
      <c r="Q13" s="12">
        <v>8</v>
      </c>
      <c r="R13" s="14"/>
      <c r="S13" s="14"/>
      <c r="T13" s="14"/>
      <c r="U13" s="14"/>
      <c r="V13" s="14"/>
      <c r="W13" s="12">
        <v>105</v>
      </c>
      <c r="X13" s="14"/>
      <c r="Y13" s="12">
        <v>228</v>
      </c>
      <c r="Z13" s="14"/>
      <c r="AA13" s="14"/>
      <c r="AB13" s="14"/>
      <c r="AC13" s="14"/>
      <c r="AD13" s="14"/>
      <c r="AE13" s="14"/>
      <c r="AF13" s="14"/>
      <c r="AG13" s="12">
        <v>22</v>
      </c>
      <c r="AH13" s="14"/>
      <c r="AI13" s="14"/>
    </row>
    <row r="14" spans="1:35" ht="15.75" customHeight="1">
      <c r="A14" s="16"/>
      <c r="B14" s="17" t="s">
        <v>267</v>
      </c>
      <c r="C14" s="18" t="s">
        <v>266</v>
      </c>
      <c r="D14" s="14"/>
      <c r="E14" s="17">
        <f>4041.4+777.4</f>
        <v>4818.8</v>
      </c>
      <c r="F14" s="17">
        <v>10</v>
      </c>
      <c r="G14" s="17">
        <v>6</v>
      </c>
      <c r="H14" s="17">
        <v>4</v>
      </c>
      <c r="I14" s="14"/>
      <c r="J14" s="19" t="s">
        <v>30</v>
      </c>
      <c r="K14" s="17">
        <v>7</v>
      </c>
      <c r="L14" s="14"/>
      <c r="M14" s="14"/>
      <c r="N14" s="14"/>
      <c r="O14" s="17">
        <v>5</v>
      </c>
      <c r="P14" s="14"/>
      <c r="Q14" s="17">
        <v>4</v>
      </c>
      <c r="R14" s="14"/>
      <c r="S14" s="14"/>
      <c r="T14" s="14"/>
      <c r="U14" s="14"/>
      <c r="V14" s="14"/>
      <c r="W14" s="17">
        <v>105</v>
      </c>
      <c r="X14" s="14"/>
      <c r="Y14" s="17">
        <v>74</v>
      </c>
      <c r="Z14" s="14"/>
      <c r="AA14" s="14"/>
      <c r="AB14" s="14"/>
      <c r="AC14" s="14"/>
      <c r="AD14" s="14"/>
      <c r="AE14" s="17">
        <v>8</v>
      </c>
      <c r="AF14" s="14"/>
      <c r="AG14" s="14"/>
      <c r="AH14" s="14"/>
      <c r="AI14" s="14"/>
    </row>
    <row r="15" spans="1:35" ht="15.75" customHeight="1">
      <c r="A15" s="16"/>
      <c r="B15" s="17" t="s">
        <v>268</v>
      </c>
      <c r="C15" s="18" t="s">
        <v>269</v>
      </c>
      <c r="D15" s="17">
        <v>2011</v>
      </c>
      <c r="E15" s="17">
        <v>799</v>
      </c>
      <c r="F15" s="17">
        <v>2</v>
      </c>
      <c r="G15" s="14"/>
      <c r="H15" s="17">
        <v>2</v>
      </c>
      <c r="I15" s="14"/>
      <c r="J15" s="19" t="s">
        <v>30</v>
      </c>
      <c r="K15" s="17">
        <v>10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ht="15.75" customHeight="1">
      <c r="A16" s="16"/>
      <c r="B16" s="17" t="s">
        <v>270</v>
      </c>
      <c r="C16" s="18" t="s">
        <v>269</v>
      </c>
      <c r="D16" s="17">
        <v>2016</v>
      </c>
      <c r="E16" s="17">
        <v>751</v>
      </c>
      <c r="F16" s="17">
        <v>3</v>
      </c>
      <c r="G16" s="17"/>
      <c r="H16" s="17">
        <v>3</v>
      </c>
      <c r="I16" s="14"/>
      <c r="J16" s="19" t="s">
        <v>30</v>
      </c>
      <c r="K16" s="17">
        <v>9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ht="15.75" customHeight="1">
      <c r="A17" s="20">
        <v>4</v>
      </c>
      <c r="B17" s="61" t="s">
        <v>271</v>
      </c>
      <c r="C17" s="18" t="s">
        <v>272</v>
      </c>
      <c r="D17" s="14"/>
      <c r="E17" s="56">
        <v>5655</v>
      </c>
      <c r="F17" s="12">
        <v>25</v>
      </c>
      <c r="G17" s="12">
        <v>24</v>
      </c>
      <c r="H17" s="12">
        <v>1</v>
      </c>
      <c r="I17" s="14"/>
      <c r="J17" s="19" t="s">
        <v>30</v>
      </c>
      <c r="K17" s="14"/>
      <c r="L17" s="14"/>
      <c r="M17" s="14"/>
      <c r="N17" s="14"/>
      <c r="O17" s="14"/>
      <c r="P17" s="14"/>
      <c r="Q17" s="12">
        <v>15</v>
      </c>
      <c r="R17" s="14"/>
      <c r="S17" s="14"/>
      <c r="T17" s="14"/>
      <c r="U17" s="14"/>
      <c r="V17" s="14"/>
      <c r="W17" s="14"/>
      <c r="X17" s="14"/>
      <c r="Y17" s="12">
        <v>572</v>
      </c>
      <c r="Z17" s="14"/>
      <c r="AA17" s="14"/>
      <c r="AB17" s="14"/>
      <c r="AC17" s="14"/>
      <c r="AD17" s="14"/>
      <c r="AE17" s="14"/>
      <c r="AF17" s="14"/>
      <c r="AG17" s="12">
        <v>29</v>
      </c>
      <c r="AH17" s="14"/>
      <c r="AI17" s="14"/>
    </row>
    <row r="18" spans="1:35" ht="19.5" customHeight="1">
      <c r="A18" s="20">
        <v>6</v>
      </c>
      <c r="B18" s="61" t="s">
        <v>332</v>
      </c>
      <c r="C18" s="18" t="s">
        <v>274</v>
      </c>
      <c r="D18" s="14"/>
      <c r="E18" s="12">
        <f t="shared" ref="E18:F18" si="3">SUM(E19:E24)</f>
        <v>9032</v>
      </c>
      <c r="F18" s="12">
        <f t="shared" si="3"/>
        <v>22</v>
      </c>
      <c r="G18" s="12"/>
      <c r="H18" s="12">
        <f>SUM(H19:H24)</f>
        <v>22</v>
      </c>
      <c r="I18" s="12"/>
      <c r="J18" s="19" t="s">
        <v>30</v>
      </c>
      <c r="K18" s="14"/>
      <c r="L18" s="14"/>
      <c r="M18" s="14"/>
      <c r="N18" s="14"/>
      <c r="O18" s="12">
        <f>SUM(O19:O24)</f>
        <v>20</v>
      </c>
      <c r="P18" s="14"/>
      <c r="Q18" s="12">
        <f>SUM(Q19:Q24)</f>
        <v>0</v>
      </c>
      <c r="R18" s="14"/>
      <c r="S18" s="14"/>
      <c r="T18" s="14"/>
      <c r="U18" s="14"/>
      <c r="V18" s="14"/>
      <c r="W18" s="12">
        <f>SUM(W19:W24)</f>
        <v>327</v>
      </c>
      <c r="X18" s="14"/>
      <c r="Y18" s="12">
        <v>137</v>
      </c>
      <c r="Z18" s="14"/>
      <c r="AA18" s="14"/>
      <c r="AB18" s="14"/>
      <c r="AC18" s="14"/>
      <c r="AD18" s="14"/>
      <c r="AE18" s="12">
        <f>SUM(AE19:AE24)</f>
        <v>28</v>
      </c>
      <c r="AF18" s="14"/>
      <c r="AG18" s="12">
        <v>12</v>
      </c>
      <c r="AH18" s="14"/>
      <c r="AI18" s="14"/>
    </row>
    <row r="19" spans="1:35" ht="15.75" customHeight="1">
      <c r="A19" s="16"/>
      <c r="B19" s="61" t="s">
        <v>333</v>
      </c>
      <c r="C19" s="18" t="s">
        <v>274</v>
      </c>
      <c r="D19" s="14"/>
      <c r="E19" s="17">
        <v>3240</v>
      </c>
      <c r="F19" s="17">
        <v>5</v>
      </c>
      <c r="G19" s="14"/>
      <c r="H19" s="17">
        <v>5</v>
      </c>
      <c r="I19" s="14"/>
      <c r="J19" s="19" t="s">
        <v>30</v>
      </c>
      <c r="K19" s="17">
        <v>1</v>
      </c>
      <c r="L19" s="14"/>
      <c r="M19" s="14"/>
      <c r="N19" s="14"/>
      <c r="O19" s="17">
        <v>5</v>
      </c>
      <c r="P19" s="14"/>
      <c r="Q19" s="14"/>
      <c r="R19" s="14"/>
      <c r="S19" s="14"/>
      <c r="T19" s="14"/>
      <c r="U19" s="14"/>
      <c r="V19" s="14"/>
      <c r="W19" s="17">
        <v>130</v>
      </c>
      <c r="X19" s="14"/>
      <c r="Y19" s="17">
        <v>137</v>
      </c>
      <c r="Z19" s="14"/>
      <c r="AA19" s="14"/>
      <c r="AB19" s="14"/>
      <c r="AC19" s="14"/>
      <c r="AD19" s="14"/>
      <c r="AE19" s="17">
        <v>10</v>
      </c>
      <c r="AF19" s="14"/>
      <c r="AG19" s="17">
        <v>12</v>
      </c>
      <c r="AH19" s="14"/>
      <c r="AI19" s="14"/>
    </row>
    <row r="20" spans="1:35" ht="15.75" customHeight="1">
      <c r="A20" s="16"/>
      <c r="B20" s="17" t="s">
        <v>276</v>
      </c>
      <c r="C20" s="18" t="s">
        <v>277</v>
      </c>
      <c r="D20" s="17">
        <v>2016</v>
      </c>
      <c r="E20" s="17">
        <v>72</v>
      </c>
      <c r="F20" s="17">
        <v>2</v>
      </c>
      <c r="G20" s="14"/>
      <c r="H20" s="17">
        <v>2</v>
      </c>
      <c r="I20" s="14"/>
      <c r="J20" s="16"/>
      <c r="K20" s="17">
        <v>4</v>
      </c>
      <c r="L20" s="14"/>
      <c r="M20" s="14"/>
      <c r="N20" s="14"/>
      <c r="O20" s="17">
        <v>0</v>
      </c>
      <c r="P20" s="14"/>
      <c r="Q20" s="14"/>
      <c r="R20" s="14"/>
      <c r="S20" s="14"/>
      <c r="T20" s="14"/>
      <c r="U20" s="14"/>
      <c r="V20" s="14"/>
      <c r="W20" s="17">
        <v>0</v>
      </c>
      <c r="X20" s="14"/>
      <c r="Y20" s="14"/>
      <c r="Z20" s="14"/>
      <c r="AA20" s="14"/>
      <c r="AB20" s="14"/>
      <c r="AC20" s="14"/>
      <c r="AD20" s="14"/>
      <c r="AE20" s="17">
        <v>0</v>
      </c>
      <c r="AF20" s="14"/>
      <c r="AG20" s="14"/>
      <c r="AH20" s="14"/>
      <c r="AI20" s="14"/>
    </row>
    <row r="21" spans="1:35" ht="15.75" customHeight="1">
      <c r="A21" s="16"/>
      <c r="B21" s="17" t="s">
        <v>278</v>
      </c>
      <c r="C21" s="18" t="s">
        <v>274</v>
      </c>
      <c r="D21" s="14"/>
      <c r="E21" s="17">
        <v>900</v>
      </c>
      <c r="F21" s="17">
        <v>2</v>
      </c>
      <c r="G21" s="14"/>
      <c r="H21" s="17">
        <v>2</v>
      </c>
      <c r="I21" s="14"/>
      <c r="J21" s="19" t="s">
        <v>30</v>
      </c>
      <c r="K21" s="17">
        <v>2</v>
      </c>
      <c r="L21" s="14"/>
      <c r="M21" s="14"/>
      <c r="N21" s="14"/>
      <c r="O21" s="17">
        <v>2</v>
      </c>
      <c r="P21" s="14"/>
      <c r="Q21" s="14"/>
      <c r="R21" s="14"/>
      <c r="S21" s="14"/>
      <c r="T21" s="14"/>
      <c r="U21" s="14"/>
      <c r="V21" s="14"/>
      <c r="W21" s="17">
        <v>22</v>
      </c>
      <c r="X21" s="14"/>
      <c r="Y21" s="14"/>
      <c r="Z21" s="14"/>
      <c r="AA21" s="14"/>
      <c r="AB21" s="14"/>
      <c r="AC21" s="14"/>
      <c r="AD21" s="14"/>
      <c r="AE21" s="17">
        <v>2</v>
      </c>
      <c r="AF21" s="14"/>
      <c r="AG21" s="14"/>
      <c r="AH21" s="14"/>
      <c r="AI21" s="14"/>
    </row>
    <row r="22" spans="1:35" ht="15.75" customHeight="1">
      <c r="A22" s="16"/>
      <c r="B22" s="17" t="s">
        <v>279</v>
      </c>
      <c r="C22" s="18" t="s">
        <v>280</v>
      </c>
      <c r="D22" s="14"/>
      <c r="E22" s="17">
        <v>700</v>
      </c>
      <c r="F22" s="17">
        <v>5</v>
      </c>
      <c r="G22" s="14"/>
      <c r="H22" s="17">
        <v>5</v>
      </c>
      <c r="I22" s="14"/>
      <c r="J22" s="19" t="s">
        <v>30</v>
      </c>
      <c r="K22" s="17">
        <v>5</v>
      </c>
      <c r="L22" s="14"/>
      <c r="M22" s="14"/>
      <c r="N22" s="14"/>
      <c r="O22" s="17">
        <v>5</v>
      </c>
      <c r="P22" s="14"/>
      <c r="Q22" s="14"/>
      <c r="R22" s="14"/>
      <c r="S22" s="14"/>
      <c r="T22" s="14"/>
      <c r="U22" s="14"/>
      <c r="V22" s="14"/>
      <c r="W22" s="17">
        <v>64</v>
      </c>
      <c r="X22" s="14"/>
      <c r="Y22" s="14"/>
      <c r="Z22" s="14"/>
      <c r="AA22" s="14"/>
      <c r="AB22" s="14"/>
      <c r="AC22" s="14"/>
      <c r="AD22" s="14"/>
      <c r="AE22" s="17">
        <v>6</v>
      </c>
      <c r="AF22" s="14"/>
      <c r="AG22" s="14"/>
      <c r="AH22" s="14"/>
      <c r="AI22" s="14"/>
    </row>
    <row r="23" spans="1:35" ht="15.75" customHeight="1">
      <c r="A23" s="16"/>
      <c r="B23" s="17" t="s">
        <v>281</v>
      </c>
      <c r="C23" s="18" t="s">
        <v>282</v>
      </c>
      <c r="D23" s="14"/>
      <c r="E23" s="17">
        <v>3400</v>
      </c>
      <c r="F23" s="17">
        <v>5</v>
      </c>
      <c r="G23" s="14"/>
      <c r="H23" s="17">
        <v>5</v>
      </c>
      <c r="I23" s="14"/>
      <c r="J23" s="19" t="s">
        <v>30</v>
      </c>
      <c r="K23" s="17">
        <v>8</v>
      </c>
      <c r="L23" s="14"/>
      <c r="M23" s="14"/>
      <c r="N23" s="14"/>
      <c r="O23" s="17">
        <v>5</v>
      </c>
      <c r="P23" s="14"/>
      <c r="Q23" s="14"/>
      <c r="R23" s="14"/>
      <c r="S23" s="14"/>
      <c r="T23" s="14"/>
      <c r="U23" s="14"/>
      <c r="V23" s="14"/>
      <c r="W23" s="17">
        <v>81</v>
      </c>
      <c r="X23" s="14"/>
      <c r="Y23" s="14"/>
      <c r="Z23" s="14"/>
      <c r="AA23" s="14"/>
      <c r="AB23" s="14"/>
      <c r="AC23" s="14"/>
      <c r="AD23" s="14"/>
      <c r="AE23" s="17">
        <v>6</v>
      </c>
      <c r="AF23" s="14"/>
      <c r="AG23" s="14"/>
      <c r="AH23" s="14"/>
      <c r="AI23" s="14"/>
    </row>
    <row r="24" spans="1:35" ht="15.75" customHeight="1">
      <c r="A24" s="16"/>
      <c r="B24" s="17" t="s">
        <v>283</v>
      </c>
      <c r="C24" s="18" t="s">
        <v>282</v>
      </c>
      <c r="D24" s="14"/>
      <c r="E24" s="17">
        <v>720</v>
      </c>
      <c r="F24" s="17">
        <v>3</v>
      </c>
      <c r="G24" s="17"/>
      <c r="H24" s="17">
        <v>3</v>
      </c>
      <c r="I24" s="14"/>
      <c r="J24" s="19" t="s">
        <v>30</v>
      </c>
      <c r="K24" s="17">
        <v>15</v>
      </c>
      <c r="L24" s="14"/>
      <c r="M24" s="14"/>
      <c r="N24" s="14"/>
      <c r="O24" s="17">
        <v>3</v>
      </c>
      <c r="P24" s="14"/>
      <c r="Q24" s="14"/>
      <c r="R24" s="14"/>
      <c r="S24" s="14"/>
      <c r="T24" s="14"/>
      <c r="U24" s="14"/>
      <c r="V24" s="14"/>
      <c r="W24" s="17">
        <v>30</v>
      </c>
      <c r="X24" s="14"/>
      <c r="Y24" s="14"/>
      <c r="Z24" s="14"/>
      <c r="AA24" s="14"/>
      <c r="AB24" s="14"/>
      <c r="AC24" s="14"/>
      <c r="AD24" s="14"/>
      <c r="AE24" s="17">
        <v>4</v>
      </c>
      <c r="AF24" s="14"/>
      <c r="AG24" s="14"/>
      <c r="AH24" s="14"/>
      <c r="AI24" s="14"/>
    </row>
    <row r="25" spans="1:35" ht="15.75" customHeight="1">
      <c r="A25" s="20">
        <v>7</v>
      </c>
      <c r="B25" s="12" t="s">
        <v>284</v>
      </c>
      <c r="C25" s="13"/>
      <c r="D25" s="14"/>
      <c r="E25" s="15">
        <f t="shared" ref="E25:I25" si="4">E26+E27</f>
        <v>5009</v>
      </c>
      <c r="F25" s="15">
        <f t="shared" si="4"/>
        <v>21</v>
      </c>
      <c r="G25" s="15">
        <f t="shared" si="4"/>
        <v>12</v>
      </c>
      <c r="H25" s="15">
        <f t="shared" si="4"/>
        <v>6</v>
      </c>
      <c r="I25" s="15">
        <f t="shared" si="4"/>
        <v>3</v>
      </c>
      <c r="J25" s="16"/>
      <c r="K25" s="17">
        <v>8</v>
      </c>
      <c r="L25" s="14"/>
      <c r="M25" s="14"/>
      <c r="N25" s="14"/>
      <c r="O25" s="15">
        <f>O26+O27</f>
        <v>0</v>
      </c>
      <c r="P25" s="14"/>
      <c r="Q25" s="12">
        <v>14</v>
      </c>
      <c r="R25" s="14"/>
      <c r="S25" s="14"/>
      <c r="T25" s="14"/>
      <c r="U25" s="14"/>
      <c r="V25" s="14"/>
      <c r="W25" s="14"/>
      <c r="X25" s="14"/>
      <c r="Y25" s="15">
        <f>Y26+Y27</f>
        <v>400</v>
      </c>
      <c r="Z25" s="14"/>
      <c r="AA25" s="14"/>
      <c r="AB25" s="14"/>
      <c r="AC25" s="14"/>
      <c r="AD25" s="14"/>
      <c r="AE25" s="14"/>
      <c r="AF25" s="14"/>
      <c r="AG25" s="15">
        <f>AG26+AG27</f>
        <v>26</v>
      </c>
      <c r="AH25" s="14"/>
      <c r="AI25" s="14"/>
    </row>
    <row r="26" spans="1:35" ht="15.75" customHeight="1">
      <c r="A26" s="16"/>
      <c r="B26" s="17" t="s">
        <v>181</v>
      </c>
      <c r="C26" s="18" t="s">
        <v>285</v>
      </c>
      <c r="D26" s="14"/>
      <c r="E26" s="17">
        <v>5009</v>
      </c>
      <c r="F26" s="17">
        <v>18</v>
      </c>
      <c r="G26" s="17">
        <v>12</v>
      </c>
      <c r="H26" s="17">
        <v>6</v>
      </c>
      <c r="I26" s="14"/>
      <c r="J26" s="16"/>
      <c r="K26" s="14"/>
      <c r="L26" s="14"/>
      <c r="M26" s="14"/>
      <c r="N26" s="14"/>
      <c r="O26" s="14"/>
      <c r="P26" s="14"/>
      <c r="Q26" s="17">
        <v>8</v>
      </c>
      <c r="R26" s="14"/>
      <c r="S26" s="14"/>
      <c r="T26" s="14"/>
      <c r="U26" s="14"/>
      <c r="V26" s="14"/>
      <c r="W26" s="14"/>
      <c r="X26" s="14"/>
      <c r="Y26" s="17">
        <v>217</v>
      </c>
      <c r="Z26" s="14"/>
      <c r="AA26" s="14"/>
      <c r="AB26" s="14"/>
      <c r="AC26" s="14"/>
      <c r="AD26" s="14"/>
      <c r="AE26" s="14"/>
      <c r="AF26" s="14"/>
      <c r="AG26" s="17">
        <v>26</v>
      </c>
      <c r="AH26" s="14"/>
      <c r="AI26" s="14"/>
    </row>
    <row r="27" spans="1:35" ht="15.75" customHeight="1">
      <c r="A27" s="16"/>
      <c r="B27" s="17" t="s">
        <v>286</v>
      </c>
      <c r="C27" s="18" t="s">
        <v>75</v>
      </c>
      <c r="D27" s="14"/>
      <c r="E27" s="14"/>
      <c r="F27" s="17">
        <v>3</v>
      </c>
      <c r="G27" s="14"/>
      <c r="H27" s="14"/>
      <c r="I27" s="17">
        <v>3</v>
      </c>
      <c r="J27" s="16"/>
      <c r="K27" s="17">
        <v>8</v>
      </c>
      <c r="L27" s="14"/>
      <c r="M27" s="14"/>
      <c r="N27" s="14"/>
      <c r="O27" s="14"/>
      <c r="P27" s="14"/>
      <c r="Q27" s="17">
        <v>6</v>
      </c>
      <c r="R27" s="14"/>
      <c r="S27" s="14"/>
      <c r="T27" s="14"/>
      <c r="U27" s="14"/>
      <c r="V27" s="14"/>
      <c r="W27" s="14"/>
      <c r="X27" s="14"/>
      <c r="Y27" s="17">
        <v>183</v>
      </c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ht="15.75" customHeight="1">
      <c r="A28" s="19">
        <v>8</v>
      </c>
      <c r="B28" s="12" t="s">
        <v>287</v>
      </c>
      <c r="C28" s="13"/>
      <c r="D28" s="14"/>
      <c r="E28" s="46">
        <f t="shared" ref="E28:I28" si="5">SUM(E29:E32)</f>
        <v>9636.6</v>
      </c>
      <c r="F28" s="15">
        <f t="shared" si="5"/>
        <v>16</v>
      </c>
      <c r="G28" s="15">
        <f t="shared" si="5"/>
        <v>2</v>
      </c>
      <c r="H28" s="15">
        <f t="shared" si="5"/>
        <v>14</v>
      </c>
      <c r="I28" s="15">
        <f t="shared" si="5"/>
        <v>0</v>
      </c>
      <c r="J28" s="16"/>
      <c r="K28" s="14"/>
      <c r="L28" s="14"/>
      <c r="M28" s="12">
        <v>1</v>
      </c>
      <c r="N28" s="15"/>
      <c r="O28" s="12">
        <v>13</v>
      </c>
      <c r="P28" s="15"/>
      <c r="Q28" s="12">
        <v>7</v>
      </c>
      <c r="R28" s="14"/>
      <c r="S28" s="14"/>
      <c r="T28" s="14"/>
      <c r="U28" s="14"/>
      <c r="V28" s="14"/>
      <c r="W28" s="15">
        <f>W29+W30</f>
        <v>253</v>
      </c>
      <c r="X28" s="14"/>
      <c r="Y28" s="12">
        <v>175</v>
      </c>
      <c r="Z28" s="14"/>
      <c r="AA28" s="14"/>
      <c r="AB28" s="14"/>
      <c r="AC28" s="14"/>
      <c r="AD28" s="14"/>
      <c r="AE28" s="12">
        <v>21</v>
      </c>
      <c r="AF28" s="14"/>
      <c r="AG28" s="12">
        <v>13</v>
      </c>
      <c r="AH28" s="14"/>
      <c r="AI28" s="14"/>
    </row>
    <row r="29" spans="1:35" ht="15.75" customHeight="1">
      <c r="A29" s="16"/>
      <c r="B29" s="26" t="s">
        <v>334</v>
      </c>
      <c r="C29" s="18" t="s">
        <v>288</v>
      </c>
      <c r="D29" s="14"/>
      <c r="E29" s="47">
        <v>8445.6</v>
      </c>
      <c r="F29" s="17">
        <v>10</v>
      </c>
      <c r="G29" s="17">
        <v>2</v>
      </c>
      <c r="H29" s="17">
        <v>8</v>
      </c>
      <c r="I29" s="14"/>
      <c r="J29" s="19" t="s">
        <v>30</v>
      </c>
      <c r="K29" s="14"/>
      <c r="L29" s="14"/>
      <c r="M29" s="17">
        <v>1</v>
      </c>
      <c r="N29" s="14"/>
      <c r="O29" s="17">
        <v>10</v>
      </c>
      <c r="P29" s="14"/>
      <c r="Q29" s="17">
        <v>7</v>
      </c>
      <c r="R29" s="14"/>
      <c r="S29" s="14"/>
      <c r="T29" s="14"/>
      <c r="U29" s="14"/>
      <c r="V29" s="14"/>
      <c r="W29" s="17">
        <v>212</v>
      </c>
      <c r="X29" s="14"/>
      <c r="Y29" s="17">
        <v>175</v>
      </c>
      <c r="Z29" s="14"/>
      <c r="AA29" s="14"/>
      <c r="AB29" s="14"/>
      <c r="AC29" s="14"/>
      <c r="AD29" s="14"/>
      <c r="AE29" s="17">
        <v>18</v>
      </c>
      <c r="AF29" s="14"/>
      <c r="AG29" s="17">
        <v>13</v>
      </c>
      <c r="AH29" s="14"/>
      <c r="AI29" s="14"/>
    </row>
    <row r="30" spans="1:35" ht="15.75" customHeight="1">
      <c r="A30" s="16"/>
      <c r="B30" s="26" t="s">
        <v>335</v>
      </c>
      <c r="C30" s="18" t="s">
        <v>290</v>
      </c>
      <c r="D30" s="14"/>
      <c r="E30" s="17">
        <v>320</v>
      </c>
      <c r="F30" s="17">
        <v>2</v>
      </c>
      <c r="G30" s="14"/>
      <c r="H30" s="17">
        <v>2</v>
      </c>
      <c r="I30" s="14"/>
      <c r="J30" s="19" t="s">
        <v>30</v>
      </c>
      <c r="K30" s="17">
        <v>3</v>
      </c>
      <c r="L30" s="14"/>
      <c r="M30" s="14"/>
      <c r="N30" s="14"/>
      <c r="O30" s="17">
        <v>3</v>
      </c>
      <c r="P30" s="14"/>
      <c r="Q30" s="14"/>
      <c r="R30" s="14"/>
      <c r="S30" s="14"/>
      <c r="T30" s="14"/>
      <c r="U30" s="14"/>
      <c r="V30" s="14"/>
      <c r="W30" s="17">
        <v>41</v>
      </c>
      <c r="X30" s="14"/>
      <c r="Y30" s="14"/>
      <c r="Z30" s="14"/>
      <c r="AA30" s="14"/>
      <c r="AB30" s="14"/>
      <c r="AC30" s="14"/>
      <c r="AD30" s="14"/>
      <c r="AE30" s="17">
        <v>3</v>
      </c>
      <c r="AF30" s="14"/>
      <c r="AG30" s="14"/>
      <c r="AH30" s="14"/>
      <c r="AI30" s="14"/>
    </row>
    <row r="31" spans="1:35" ht="15.75" customHeight="1">
      <c r="A31" s="16"/>
      <c r="B31" s="26" t="s">
        <v>336</v>
      </c>
      <c r="C31" s="18" t="s">
        <v>288</v>
      </c>
      <c r="D31" s="17">
        <v>2017</v>
      </c>
      <c r="E31" s="17">
        <v>351</v>
      </c>
      <c r="F31" s="17">
        <v>2</v>
      </c>
      <c r="G31" s="14"/>
      <c r="H31" s="17">
        <v>2</v>
      </c>
      <c r="I31" s="14"/>
      <c r="J31" s="16"/>
      <c r="K31" s="17">
        <v>3.5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ht="15.75" customHeight="1">
      <c r="A32" s="16"/>
      <c r="B32" s="26" t="s">
        <v>337</v>
      </c>
      <c r="C32" s="18" t="s">
        <v>290</v>
      </c>
      <c r="D32" s="17">
        <v>2013</v>
      </c>
      <c r="E32" s="17">
        <v>520</v>
      </c>
      <c r="F32" s="17">
        <v>2</v>
      </c>
      <c r="G32" s="14"/>
      <c r="H32" s="17">
        <v>2</v>
      </c>
      <c r="I32" s="14"/>
      <c r="J32" s="16"/>
      <c r="K32" s="17">
        <v>5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45" ht="15.75" customHeight="1">
      <c r="A33" s="20">
        <v>9</v>
      </c>
      <c r="B33" s="12" t="s">
        <v>293</v>
      </c>
      <c r="C33" s="13"/>
      <c r="D33" s="14"/>
      <c r="E33" s="54">
        <f t="shared" ref="E33:I33" si="6">SUM(E34:E40)</f>
        <v>15772</v>
      </c>
      <c r="F33" s="15">
        <f t="shared" si="6"/>
        <v>27</v>
      </c>
      <c r="G33" s="15">
        <f t="shared" si="6"/>
        <v>6</v>
      </c>
      <c r="H33" s="15">
        <f t="shared" si="6"/>
        <v>20</v>
      </c>
      <c r="I33" s="15">
        <f t="shared" si="6"/>
        <v>1</v>
      </c>
      <c r="J33" s="16"/>
      <c r="K33" s="14"/>
      <c r="L33" s="14"/>
      <c r="M33" s="14"/>
      <c r="N33" s="14"/>
      <c r="O33" s="15">
        <f>SUM(O34:O40)</f>
        <v>22</v>
      </c>
      <c r="P33" s="14"/>
      <c r="Q33" s="15">
        <f>SUM(Q34:Q40)</f>
        <v>8</v>
      </c>
      <c r="R33" s="14"/>
      <c r="S33" s="14"/>
      <c r="T33" s="14"/>
      <c r="U33" s="14"/>
      <c r="V33" s="14"/>
      <c r="W33" s="15">
        <f>SUM(W34:W40)</f>
        <v>459</v>
      </c>
      <c r="X33" s="14"/>
      <c r="Y33" s="15">
        <f>SUM(Y34:Y40)</f>
        <v>245</v>
      </c>
      <c r="Z33" s="14"/>
      <c r="AA33" s="14"/>
      <c r="AB33" s="14"/>
      <c r="AC33" s="14"/>
      <c r="AD33" s="14"/>
      <c r="AE33" s="15">
        <f>SUM(AE34:AE40)</f>
        <v>32</v>
      </c>
      <c r="AF33" s="14"/>
      <c r="AG33" s="15">
        <f>SUM(AG34:AG40)</f>
        <v>15</v>
      </c>
      <c r="AH33" s="14"/>
      <c r="AI33" s="14"/>
    </row>
    <row r="34" spans="1:45" ht="15.75" customHeight="1">
      <c r="A34" s="16"/>
      <c r="B34" s="26" t="s">
        <v>338</v>
      </c>
      <c r="C34" s="18" t="s">
        <v>296</v>
      </c>
      <c r="D34" s="14"/>
      <c r="E34" s="55">
        <v>3145</v>
      </c>
      <c r="F34" s="17">
        <v>8</v>
      </c>
      <c r="G34" s="17">
        <v>6</v>
      </c>
      <c r="H34" s="17">
        <v>2</v>
      </c>
      <c r="I34" s="14"/>
      <c r="J34" s="19" t="s">
        <v>30</v>
      </c>
      <c r="K34" s="17"/>
      <c r="L34" s="14"/>
      <c r="M34" s="14"/>
      <c r="N34" s="14"/>
      <c r="O34" s="17">
        <v>3</v>
      </c>
      <c r="P34" s="17"/>
      <c r="Q34" s="17">
        <v>8</v>
      </c>
      <c r="R34" s="14"/>
      <c r="S34" s="14"/>
      <c r="T34" s="14"/>
      <c r="U34" s="14"/>
      <c r="V34" s="14"/>
      <c r="W34" s="17">
        <v>66</v>
      </c>
      <c r="X34" s="14"/>
      <c r="Y34" s="17">
        <v>245</v>
      </c>
      <c r="Z34" s="14"/>
      <c r="AA34" s="14"/>
      <c r="AB34" s="14"/>
      <c r="AC34" s="14"/>
      <c r="AD34" s="14"/>
      <c r="AE34" s="17">
        <v>4</v>
      </c>
      <c r="AF34" s="14"/>
      <c r="AG34" s="17">
        <v>15</v>
      </c>
      <c r="AH34" s="14"/>
      <c r="AI34" s="14"/>
    </row>
    <row r="35" spans="1:45" ht="15.75" customHeight="1">
      <c r="A35" s="16"/>
      <c r="B35" s="26" t="s">
        <v>339</v>
      </c>
      <c r="C35" s="18" t="s">
        <v>296</v>
      </c>
      <c r="D35" s="14"/>
      <c r="E35" s="55">
        <v>8941</v>
      </c>
      <c r="F35" s="17">
        <v>4</v>
      </c>
      <c r="G35" s="14"/>
      <c r="H35" s="17">
        <v>3</v>
      </c>
      <c r="I35" s="17">
        <v>1</v>
      </c>
      <c r="J35" s="19" t="s">
        <v>30</v>
      </c>
      <c r="K35" s="17">
        <v>3.2</v>
      </c>
      <c r="L35" s="14"/>
      <c r="M35" s="14"/>
      <c r="N35" s="14"/>
      <c r="O35" s="17">
        <v>6</v>
      </c>
      <c r="P35" s="14"/>
      <c r="Q35" s="14"/>
      <c r="R35" s="14"/>
      <c r="S35" s="14"/>
      <c r="T35" s="14"/>
      <c r="U35" s="14"/>
      <c r="V35" s="14"/>
      <c r="W35" s="17">
        <v>131</v>
      </c>
      <c r="X35" s="14"/>
      <c r="Y35" s="14"/>
      <c r="Z35" s="14"/>
      <c r="AA35" s="14"/>
      <c r="AB35" s="14"/>
      <c r="AC35" s="14"/>
      <c r="AD35" s="14"/>
      <c r="AE35" s="17">
        <v>6</v>
      </c>
      <c r="AF35" s="14"/>
      <c r="AG35" s="14"/>
      <c r="AH35" s="14"/>
      <c r="AI35" s="14"/>
    </row>
    <row r="36" spans="1:45" ht="15.75" customHeight="1">
      <c r="A36" s="16"/>
      <c r="B36" s="26" t="s">
        <v>340</v>
      </c>
      <c r="C36" s="18" t="s">
        <v>299</v>
      </c>
      <c r="D36" s="17">
        <v>2011</v>
      </c>
      <c r="E36" s="17">
        <v>630</v>
      </c>
      <c r="F36" s="17">
        <v>2</v>
      </c>
      <c r="G36" s="14"/>
      <c r="H36" s="17">
        <v>2</v>
      </c>
      <c r="I36" s="14"/>
      <c r="J36" s="16"/>
      <c r="K36" s="17">
        <v>4.8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45" ht="15.75" customHeight="1">
      <c r="A37" s="16"/>
      <c r="B37" s="26" t="s">
        <v>341</v>
      </c>
      <c r="C37" s="18" t="s">
        <v>301</v>
      </c>
      <c r="D37" s="14"/>
      <c r="E37" s="17">
        <v>787</v>
      </c>
      <c r="F37" s="17">
        <v>6</v>
      </c>
      <c r="G37" s="14"/>
      <c r="H37" s="17">
        <v>6</v>
      </c>
      <c r="I37" s="14"/>
      <c r="J37" s="19" t="s">
        <v>30</v>
      </c>
      <c r="K37" s="17">
        <v>5</v>
      </c>
      <c r="L37" s="14"/>
      <c r="M37" s="14"/>
      <c r="N37" s="14"/>
      <c r="O37" s="17">
        <v>5</v>
      </c>
      <c r="P37" s="14"/>
      <c r="Q37" s="14"/>
      <c r="R37" s="14"/>
      <c r="S37" s="14"/>
      <c r="T37" s="14"/>
      <c r="U37" s="14"/>
      <c r="V37" s="14"/>
      <c r="W37" s="17">
        <v>94</v>
      </c>
      <c r="X37" s="14"/>
      <c r="Y37" s="14"/>
      <c r="Z37" s="14"/>
      <c r="AA37" s="14"/>
      <c r="AB37" s="14"/>
      <c r="AC37" s="14"/>
      <c r="AD37" s="14"/>
      <c r="AE37" s="17">
        <v>9</v>
      </c>
      <c r="AF37" s="14"/>
      <c r="AG37" s="14"/>
      <c r="AH37" s="14"/>
      <c r="AI37" s="14"/>
    </row>
    <row r="38" spans="1:45" ht="15.75" customHeight="1">
      <c r="A38" s="16"/>
      <c r="B38" s="26" t="s">
        <v>342</v>
      </c>
      <c r="C38" s="18" t="s">
        <v>301</v>
      </c>
      <c r="D38" s="14"/>
      <c r="E38" s="17">
        <v>490</v>
      </c>
      <c r="F38" s="17">
        <v>2</v>
      </c>
      <c r="G38" s="14"/>
      <c r="H38" s="17">
        <v>2</v>
      </c>
      <c r="I38" s="14"/>
      <c r="J38" s="19" t="s">
        <v>30</v>
      </c>
      <c r="K38" s="17">
        <v>6.8</v>
      </c>
      <c r="L38" s="14"/>
      <c r="M38" s="14"/>
      <c r="N38" s="14"/>
      <c r="O38" s="17">
        <v>4</v>
      </c>
      <c r="P38" s="14"/>
      <c r="Q38" s="14"/>
      <c r="R38" s="14"/>
      <c r="S38" s="14"/>
      <c r="T38" s="14"/>
      <c r="U38" s="14"/>
      <c r="V38" s="14"/>
      <c r="W38" s="17">
        <v>67</v>
      </c>
      <c r="X38" s="14"/>
      <c r="Y38" s="14"/>
      <c r="Z38" s="14"/>
      <c r="AA38" s="14"/>
      <c r="AB38" s="14"/>
      <c r="AC38" s="14"/>
      <c r="AD38" s="14"/>
      <c r="AE38" s="17">
        <v>5</v>
      </c>
      <c r="AF38" s="14"/>
      <c r="AG38" s="14"/>
      <c r="AH38" s="14"/>
      <c r="AI38" s="14"/>
    </row>
    <row r="39" spans="1:45" ht="15.75" customHeight="1">
      <c r="A39" s="16"/>
      <c r="B39" s="26" t="s">
        <v>343</v>
      </c>
      <c r="C39" s="18" t="s">
        <v>304</v>
      </c>
      <c r="D39" s="14"/>
      <c r="E39" s="55">
        <v>1616</v>
      </c>
      <c r="F39" s="17">
        <v>4</v>
      </c>
      <c r="G39" s="14"/>
      <c r="H39" s="17">
        <v>4</v>
      </c>
      <c r="I39" s="14"/>
      <c r="J39" s="16"/>
      <c r="K39" s="17">
        <v>1</v>
      </c>
      <c r="L39" s="14"/>
      <c r="M39" s="14"/>
      <c r="N39" s="14"/>
      <c r="O39" s="17">
        <v>4</v>
      </c>
      <c r="P39" s="14"/>
      <c r="Q39" s="14"/>
      <c r="R39" s="14"/>
      <c r="S39" s="14"/>
      <c r="T39" s="14"/>
      <c r="U39" s="14"/>
      <c r="V39" s="14"/>
      <c r="W39" s="17">
        <v>101</v>
      </c>
      <c r="X39" s="14"/>
      <c r="Y39" s="14"/>
      <c r="Z39" s="14"/>
      <c r="AA39" s="14"/>
      <c r="AB39" s="14"/>
      <c r="AC39" s="14"/>
      <c r="AD39" s="14"/>
      <c r="AE39" s="17">
        <v>8</v>
      </c>
      <c r="AF39" s="14"/>
      <c r="AG39" s="14"/>
      <c r="AH39" s="14"/>
      <c r="AI39" s="14"/>
    </row>
    <row r="40" spans="1:45" ht="15.75" customHeight="1">
      <c r="A40" s="16"/>
      <c r="B40" s="26" t="s">
        <v>344</v>
      </c>
      <c r="C40" s="18" t="s">
        <v>299</v>
      </c>
      <c r="D40" s="17">
        <v>2011</v>
      </c>
      <c r="E40" s="17">
        <v>163</v>
      </c>
      <c r="F40" s="17">
        <v>1</v>
      </c>
      <c r="G40" s="14"/>
      <c r="H40" s="17">
        <v>1</v>
      </c>
      <c r="I40" s="14"/>
      <c r="J40" s="16"/>
      <c r="K40" s="17">
        <v>5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45" ht="15.75" customHeight="1">
      <c r="A41" s="71">
        <v>10</v>
      </c>
      <c r="B41" s="63" t="s">
        <v>306</v>
      </c>
      <c r="C41" s="64" t="s">
        <v>307</v>
      </c>
      <c r="D41" s="65"/>
      <c r="E41" s="66">
        <v>29593.8</v>
      </c>
      <c r="F41" s="63">
        <v>16</v>
      </c>
      <c r="G41" s="63">
        <v>16</v>
      </c>
      <c r="H41" s="65"/>
      <c r="I41" s="65"/>
      <c r="J41" s="65"/>
      <c r="K41" s="65"/>
      <c r="L41" s="65"/>
      <c r="M41" s="65"/>
      <c r="N41" s="65"/>
      <c r="O41" s="65"/>
      <c r="P41" s="65"/>
      <c r="Q41" s="63">
        <v>8</v>
      </c>
      <c r="R41" s="65"/>
      <c r="S41" s="65"/>
      <c r="T41" s="65"/>
      <c r="U41" s="65"/>
      <c r="V41" s="65"/>
      <c r="W41" s="65"/>
      <c r="X41" s="65"/>
      <c r="Y41" s="63">
        <v>230</v>
      </c>
      <c r="Z41" s="65"/>
      <c r="AA41" s="65"/>
      <c r="AB41" s="65"/>
      <c r="AC41" s="65"/>
      <c r="AD41" s="65"/>
      <c r="AE41" s="65"/>
      <c r="AF41" s="65"/>
      <c r="AG41" s="63">
        <v>15</v>
      </c>
      <c r="AH41" s="65"/>
      <c r="AI41" s="65"/>
      <c r="AJ41" s="72"/>
      <c r="AK41" s="72"/>
      <c r="AL41" s="72"/>
      <c r="AM41" s="72"/>
      <c r="AN41" s="72"/>
      <c r="AO41" s="72"/>
      <c r="AP41" s="72"/>
      <c r="AQ41" s="72"/>
      <c r="AR41" s="72"/>
      <c r="AS41" s="72"/>
    </row>
    <row r="42" spans="1:45" ht="15.75" customHeight="1"/>
    <row r="43" spans="1:45" ht="15.75" customHeight="1">
      <c r="A43" s="28" t="s">
        <v>105</v>
      </c>
      <c r="B43" s="28"/>
    </row>
    <row r="44" spans="1:45" ht="15.75" customHeight="1">
      <c r="A44" s="28" t="s">
        <v>106</v>
      </c>
      <c r="B44" s="29" t="s">
        <v>107</v>
      </c>
    </row>
    <row r="45" spans="1:45" ht="15.75" customHeight="1">
      <c r="A45" s="28" t="s">
        <v>108</v>
      </c>
      <c r="B45" s="29" t="s">
        <v>345</v>
      </c>
    </row>
    <row r="46" spans="1:45" ht="15.75" customHeight="1">
      <c r="A46" s="30"/>
    </row>
    <row r="47" spans="1:45" ht="15.75" customHeight="1">
      <c r="A47" s="31" t="s">
        <v>110</v>
      </c>
    </row>
    <row r="48" spans="1:45" ht="15.75" customHeight="1">
      <c r="A48" s="236" t="s">
        <v>4</v>
      </c>
      <c r="B48" s="235" t="s">
        <v>111</v>
      </c>
      <c r="C48" s="32"/>
      <c r="D48" s="32"/>
      <c r="E48" s="32"/>
      <c r="F48" s="32"/>
      <c r="G48" s="32"/>
      <c r="H48" s="32"/>
      <c r="I48" s="32"/>
      <c r="J48" s="32"/>
      <c r="K48" s="235" t="s">
        <v>346</v>
      </c>
      <c r="L48" s="234" t="s">
        <v>13</v>
      </c>
      <c r="M48" s="231"/>
      <c r="N48" s="231"/>
      <c r="O48" s="231"/>
      <c r="P48" s="231"/>
      <c r="Q48" s="231"/>
      <c r="R48" s="231"/>
      <c r="S48" s="232"/>
      <c r="T48" s="234" t="s">
        <v>14</v>
      </c>
      <c r="U48" s="231"/>
      <c r="V48" s="231"/>
      <c r="W48" s="231"/>
      <c r="X48" s="231"/>
      <c r="Y48" s="231"/>
      <c r="Z48" s="231"/>
      <c r="AA48" s="232"/>
      <c r="AB48" s="234" t="s">
        <v>15</v>
      </c>
      <c r="AC48" s="231"/>
      <c r="AD48" s="231"/>
      <c r="AE48" s="231"/>
      <c r="AF48" s="231"/>
      <c r="AG48" s="231"/>
      <c r="AH48" s="231"/>
      <c r="AI48" s="232"/>
    </row>
    <row r="49" spans="1:35" ht="27.75" customHeight="1">
      <c r="A49" s="228"/>
      <c r="B49" s="228"/>
      <c r="C49" s="32"/>
      <c r="D49" s="32"/>
      <c r="E49" s="32"/>
      <c r="F49" s="32"/>
      <c r="G49" s="32"/>
      <c r="H49" s="32"/>
      <c r="I49" s="32"/>
      <c r="J49" s="32"/>
      <c r="K49" s="228"/>
      <c r="L49" s="33" t="s">
        <v>19</v>
      </c>
      <c r="M49" s="33" t="s">
        <v>20</v>
      </c>
      <c r="N49" s="33" t="s">
        <v>21</v>
      </c>
      <c r="O49" s="33" t="s">
        <v>22</v>
      </c>
      <c r="P49" s="33" t="s">
        <v>23</v>
      </c>
      <c r="Q49" s="33" t="s">
        <v>24</v>
      </c>
      <c r="R49" s="33" t="s">
        <v>25</v>
      </c>
      <c r="S49" s="33" t="s">
        <v>26</v>
      </c>
      <c r="T49" s="33" t="s">
        <v>19</v>
      </c>
      <c r="U49" s="33" t="s">
        <v>20</v>
      </c>
      <c r="V49" s="33" t="s">
        <v>21</v>
      </c>
      <c r="W49" s="33" t="s">
        <v>22</v>
      </c>
      <c r="X49" s="33" t="s">
        <v>23</v>
      </c>
      <c r="Y49" s="33" t="s">
        <v>24</v>
      </c>
      <c r="Z49" s="33" t="s">
        <v>25</v>
      </c>
      <c r="AA49" s="33" t="s">
        <v>26</v>
      </c>
      <c r="AB49" s="33" t="s">
        <v>19</v>
      </c>
      <c r="AC49" s="33" t="s">
        <v>20</v>
      </c>
      <c r="AD49" s="33" t="s">
        <v>21</v>
      </c>
      <c r="AE49" s="33" t="s">
        <v>22</v>
      </c>
      <c r="AF49" s="33" t="s">
        <v>23</v>
      </c>
      <c r="AG49" s="33" t="s">
        <v>24</v>
      </c>
      <c r="AH49" s="33" t="s">
        <v>25</v>
      </c>
      <c r="AI49" s="33" t="s">
        <v>26</v>
      </c>
    </row>
    <row r="50" spans="1:35" ht="15.75" customHeight="1">
      <c r="A50" s="16">
        <v>1</v>
      </c>
      <c r="B50" s="34" t="s">
        <v>113</v>
      </c>
      <c r="C50" s="14"/>
      <c r="D50" s="14"/>
      <c r="E50" s="14"/>
      <c r="F50" s="14"/>
      <c r="G50" s="14"/>
      <c r="H50" s="14"/>
      <c r="I50" s="14"/>
      <c r="J50" s="14"/>
      <c r="K50" s="14"/>
      <c r="L50" s="15">
        <v>1</v>
      </c>
      <c r="M50" s="15">
        <v>7</v>
      </c>
      <c r="N50" s="15"/>
      <c r="O50" s="15"/>
      <c r="P50" s="15"/>
      <c r="Q50" s="15"/>
      <c r="R50" s="15"/>
      <c r="S50" s="15"/>
      <c r="T50" s="15">
        <v>35</v>
      </c>
      <c r="U50" s="15">
        <v>198</v>
      </c>
      <c r="V50" s="15"/>
      <c r="W50" s="15"/>
      <c r="X50" s="15"/>
      <c r="Y50" s="15"/>
      <c r="Z50" s="15"/>
      <c r="AA50" s="15"/>
      <c r="AB50" s="15">
        <v>2</v>
      </c>
      <c r="AC50" s="15">
        <v>13</v>
      </c>
      <c r="AD50" s="14"/>
      <c r="AE50" s="14"/>
      <c r="AF50" s="14"/>
      <c r="AG50" s="14"/>
      <c r="AH50" s="14"/>
      <c r="AI50" s="14"/>
    </row>
    <row r="51" spans="1:35" ht="15.75" customHeight="1">
      <c r="A51" s="16">
        <v>2</v>
      </c>
      <c r="B51" s="35" t="s">
        <v>114</v>
      </c>
      <c r="C51" s="36"/>
      <c r="D51" s="36"/>
      <c r="E51" s="36"/>
      <c r="F51" s="36"/>
      <c r="G51" s="36"/>
      <c r="H51" s="36"/>
      <c r="I51" s="36"/>
      <c r="J51" s="36"/>
      <c r="K51" s="36" t="s">
        <v>115</v>
      </c>
      <c r="L51" s="15"/>
      <c r="M51" s="15">
        <v>3</v>
      </c>
      <c r="N51" s="15"/>
      <c r="O51" s="15"/>
      <c r="P51" s="15"/>
      <c r="Q51" s="15"/>
      <c r="R51" s="15"/>
      <c r="S51" s="15"/>
      <c r="T51" s="15"/>
      <c r="U51" s="15">
        <v>74</v>
      </c>
      <c r="V51" s="15"/>
      <c r="W51" s="15"/>
      <c r="X51" s="15"/>
      <c r="Y51" s="15"/>
      <c r="Z51" s="15"/>
      <c r="AA51" s="15"/>
      <c r="AB51" s="15"/>
      <c r="AC51" s="15">
        <v>4</v>
      </c>
      <c r="AD51" s="14"/>
      <c r="AE51" s="14"/>
      <c r="AF51" s="14"/>
      <c r="AG51" s="14"/>
      <c r="AH51" s="14"/>
      <c r="AI51" s="14"/>
    </row>
    <row r="52" spans="1:35" ht="15.75" customHeight="1">
      <c r="A52" s="16">
        <v>3</v>
      </c>
      <c r="B52" s="35" t="s">
        <v>116</v>
      </c>
      <c r="C52" s="36"/>
      <c r="D52" s="36"/>
      <c r="E52" s="36"/>
      <c r="F52" s="36"/>
      <c r="G52" s="36"/>
      <c r="H52" s="36"/>
      <c r="I52" s="36"/>
      <c r="J52" s="36"/>
      <c r="K52" s="36" t="s">
        <v>117</v>
      </c>
      <c r="L52" s="15"/>
      <c r="M52" s="15">
        <v>3</v>
      </c>
      <c r="N52" s="15"/>
      <c r="O52" s="15"/>
      <c r="P52" s="15"/>
      <c r="Q52" s="15"/>
      <c r="R52" s="15"/>
      <c r="S52" s="15"/>
      <c r="T52" s="15"/>
      <c r="U52" s="15">
        <v>74</v>
      </c>
      <c r="V52" s="15"/>
      <c r="W52" s="15"/>
      <c r="X52" s="15"/>
      <c r="Y52" s="15"/>
      <c r="Z52" s="15"/>
      <c r="AA52" s="15"/>
      <c r="AB52" s="15"/>
      <c r="AC52" s="15">
        <v>6</v>
      </c>
      <c r="AD52" s="14"/>
      <c r="AE52" s="14"/>
      <c r="AF52" s="14"/>
      <c r="AG52" s="14"/>
      <c r="AH52" s="14"/>
      <c r="AI52" s="14"/>
    </row>
    <row r="53" spans="1:35" ht="15.75" customHeight="1"/>
  </sheetData>
  <mergeCells count="17">
    <mergeCell ref="B6:B7"/>
    <mergeCell ref="B48:B49"/>
    <mergeCell ref="A48:A49"/>
    <mergeCell ref="L6:S6"/>
    <mergeCell ref="T6:AA6"/>
    <mergeCell ref="D6:D7"/>
    <mergeCell ref="E6:E7"/>
    <mergeCell ref="F6:F7"/>
    <mergeCell ref="A6:A7"/>
    <mergeCell ref="C6:C7"/>
    <mergeCell ref="J6:J7"/>
    <mergeCell ref="AB6:AI6"/>
    <mergeCell ref="T48:AA48"/>
    <mergeCell ref="AB48:AI48"/>
    <mergeCell ref="L48:S48"/>
    <mergeCell ref="K48:K49"/>
    <mergeCell ref="K6:K7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T251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defaultColWidth="11.25" defaultRowHeight="15" customHeight="1"/>
  <cols>
    <col min="1" max="1" width="4.125" customWidth="1"/>
    <col min="2" max="2" width="6.25" customWidth="1"/>
    <col min="3" max="3" width="17.625" customWidth="1"/>
    <col min="4" max="4" width="5.625" customWidth="1"/>
    <col min="5" max="5" width="7.25" customWidth="1"/>
    <col min="6" max="6" width="6.625" customWidth="1"/>
    <col min="7" max="7" width="10.125" customWidth="1"/>
    <col min="8" max="8" width="5.375" customWidth="1"/>
    <col min="9" max="9" width="6.25" customWidth="1"/>
    <col min="10" max="10" width="5.875" customWidth="1"/>
    <col min="11" max="11" width="5.25" customWidth="1"/>
    <col min="12" max="12" width="6.25" customWidth="1"/>
    <col min="13" max="13" width="6.75" customWidth="1"/>
    <col min="14" max="14" width="7.5" customWidth="1"/>
    <col min="15" max="15" width="7.125" customWidth="1"/>
    <col min="16" max="16" width="7.5" customWidth="1"/>
    <col min="17" max="17" width="7.375" customWidth="1"/>
    <col min="18" max="18" width="7.875" customWidth="1"/>
    <col min="19" max="19" width="7.625" customWidth="1"/>
    <col min="20" max="20" width="7.375" customWidth="1"/>
    <col min="21" max="21" width="6.625" customWidth="1"/>
    <col min="22" max="35" width="5.375" customWidth="1"/>
    <col min="36" max="36" width="6.25" customWidth="1"/>
    <col min="37" max="43" width="5.375" customWidth="1"/>
    <col min="44" max="44" width="6.25" customWidth="1"/>
    <col min="45" max="46" width="5.375" customWidth="1"/>
    <col min="47" max="48" width="6.375" customWidth="1"/>
    <col min="49" max="60" width="5.375" customWidth="1"/>
    <col min="61" max="61" width="6.125" customWidth="1"/>
    <col min="62" max="64" width="5.375" customWidth="1"/>
    <col min="65" max="66" width="5.875" customWidth="1"/>
    <col min="67" max="115" width="5.375" customWidth="1"/>
    <col min="116" max="116" width="4.75" customWidth="1"/>
    <col min="117" max="119" width="5.375" customWidth="1"/>
    <col min="120" max="122" width="6" customWidth="1"/>
    <col min="123" max="123" width="5.125" customWidth="1"/>
    <col min="124" max="124" width="5.625" customWidth="1"/>
    <col min="125" max="125" width="4.75" customWidth="1"/>
    <col min="126" max="126" width="4.5" customWidth="1"/>
    <col min="127" max="127" width="5.125" customWidth="1"/>
    <col min="128" max="128" width="4.75" customWidth="1"/>
    <col min="129" max="129" width="5.125" customWidth="1"/>
    <col min="130" max="130" width="5.625" customWidth="1"/>
    <col min="131" max="131" width="4.75" customWidth="1"/>
    <col min="132" max="132" width="4.5" customWidth="1"/>
    <col min="133" max="134" width="5.125" customWidth="1"/>
    <col min="135" max="135" width="5.625" customWidth="1"/>
    <col min="136" max="136" width="4.75" customWidth="1"/>
    <col min="137" max="137" width="4.5" customWidth="1"/>
    <col min="138" max="138" width="5.125" customWidth="1"/>
    <col min="139" max="139" width="5.625" customWidth="1"/>
    <col min="140" max="144" width="5.125" customWidth="1"/>
    <col min="145" max="145" width="5.375" customWidth="1"/>
    <col min="146" max="146" width="6.25" customWidth="1"/>
    <col min="147" max="147" width="5.5" customWidth="1"/>
    <col min="148" max="148" width="5.25" customWidth="1"/>
    <col min="149" max="149" width="6.5" customWidth="1"/>
    <col min="150" max="150" width="5.25" customWidth="1"/>
    <col min="151" max="151" width="7" customWidth="1"/>
    <col min="152" max="152" width="6.375" customWidth="1"/>
    <col min="153" max="153" width="6.25" customWidth="1"/>
    <col min="154" max="154" width="5.125" customWidth="1"/>
    <col min="155" max="155" width="5.25" customWidth="1"/>
    <col min="156" max="156" width="6.125" customWidth="1"/>
    <col min="157" max="159" width="5.25" customWidth="1"/>
    <col min="160" max="160" width="6.875" customWidth="1"/>
    <col min="161" max="161" width="5.625" customWidth="1"/>
    <col min="162" max="162" width="5.25" customWidth="1"/>
    <col min="163" max="163" width="6.5" customWidth="1"/>
    <col min="164" max="164" width="7.625" customWidth="1"/>
    <col min="165" max="166" width="11.25" customWidth="1"/>
    <col min="167" max="168" width="5.25" customWidth="1"/>
    <col min="169" max="176" width="11.625" customWidth="1"/>
  </cols>
  <sheetData>
    <row r="1" spans="1:176" ht="18.75" hidden="1" customHeight="1">
      <c r="A1" s="73"/>
      <c r="B1" s="73" t="s">
        <v>347</v>
      </c>
      <c r="C1" s="73"/>
      <c r="D1" s="73"/>
      <c r="E1" s="73"/>
      <c r="F1" s="73"/>
      <c r="G1" s="74" t="s">
        <v>348</v>
      </c>
      <c r="H1" s="74"/>
      <c r="I1" s="74"/>
      <c r="J1" s="74"/>
      <c r="K1" s="74"/>
      <c r="L1" s="74"/>
      <c r="M1" s="74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</row>
    <row r="2" spans="1:176" ht="18.75" hidden="1" customHeight="1">
      <c r="A2" s="74" t="s">
        <v>349</v>
      </c>
      <c r="B2" s="73"/>
      <c r="C2" s="73"/>
      <c r="D2" s="73"/>
      <c r="E2" s="73"/>
      <c r="F2" s="73"/>
      <c r="G2" s="74"/>
      <c r="H2" s="74" t="s">
        <v>350</v>
      </c>
      <c r="I2" s="74"/>
      <c r="J2" s="74"/>
      <c r="K2" s="74"/>
      <c r="L2" s="74"/>
      <c r="M2" s="74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</row>
    <row r="3" spans="1:176" ht="18.75" hidden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</row>
    <row r="4" spans="1:176" ht="18.75" hidden="1" customHeight="1">
      <c r="A4" s="73"/>
      <c r="B4" s="73"/>
      <c r="C4" s="74" t="s">
        <v>351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</row>
    <row r="5" spans="1:176" ht="15.75" hidden="1"/>
    <row r="6" spans="1:176" ht="15.75" customHeight="1">
      <c r="A6" s="242" t="s">
        <v>352</v>
      </c>
      <c r="B6" s="241" t="s">
        <v>353</v>
      </c>
      <c r="C6" s="237" t="s">
        <v>354</v>
      </c>
      <c r="D6" s="237" t="s">
        <v>355</v>
      </c>
      <c r="E6" s="237" t="s">
        <v>356</v>
      </c>
      <c r="F6" s="237" t="s">
        <v>357</v>
      </c>
      <c r="G6" s="237" t="s">
        <v>358</v>
      </c>
      <c r="H6" s="237" t="s">
        <v>9</v>
      </c>
      <c r="I6" s="239" t="s">
        <v>359</v>
      </c>
      <c r="J6" s="75" t="s">
        <v>360</v>
      </c>
      <c r="K6" s="76"/>
      <c r="L6" s="77"/>
      <c r="M6" s="246" t="s">
        <v>361</v>
      </c>
      <c r="N6" s="244" t="s">
        <v>362</v>
      </c>
      <c r="O6" s="239" t="s">
        <v>363</v>
      </c>
      <c r="P6" s="243" t="s">
        <v>364</v>
      </c>
      <c r="Q6" s="231"/>
      <c r="R6" s="232"/>
      <c r="S6" s="243" t="s">
        <v>365</v>
      </c>
      <c r="T6" s="231"/>
      <c r="U6" s="232"/>
      <c r="V6" s="78"/>
      <c r="W6" s="78"/>
      <c r="X6" s="78"/>
      <c r="Y6" s="78" t="s">
        <v>366</v>
      </c>
      <c r="Z6" s="78"/>
      <c r="AA6" s="78"/>
      <c r="AB6" s="79"/>
      <c r="AC6" s="79"/>
      <c r="AD6" s="80"/>
      <c r="AE6" s="81" t="s">
        <v>367</v>
      </c>
      <c r="AF6" s="81"/>
      <c r="AG6" s="81"/>
      <c r="AH6" s="249" t="s">
        <v>368</v>
      </c>
      <c r="AI6" s="231"/>
      <c r="AJ6" s="231"/>
      <c r="AK6" s="231"/>
      <c r="AL6" s="231"/>
      <c r="AM6" s="231"/>
      <c r="AN6" s="231"/>
      <c r="AO6" s="231"/>
      <c r="AP6" s="250"/>
      <c r="AQ6" s="82"/>
      <c r="AR6" s="82"/>
      <c r="AS6" s="83"/>
      <c r="AT6" s="251" t="s">
        <v>369</v>
      </c>
      <c r="AU6" s="231"/>
      <c r="AV6" s="231"/>
      <c r="AW6" s="231"/>
      <c r="AX6" s="231"/>
      <c r="AY6" s="231"/>
      <c r="AZ6" s="231"/>
      <c r="BA6" s="232"/>
      <c r="BB6" s="249" t="s">
        <v>370</v>
      </c>
      <c r="BC6" s="231"/>
      <c r="BD6" s="231"/>
      <c r="BE6" s="231"/>
      <c r="BF6" s="231"/>
      <c r="BG6" s="232"/>
      <c r="BH6" s="84"/>
      <c r="BI6" s="85"/>
      <c r="BJ6" s="85"/>
      <c r="BK6" s="85" t="s">
        <v>371</v>
      </c>
      <c r="BL6" s="85"/>
      <c r="BM6" s="85"/>
      <c r="BN6" s="85"/>
      <c r="BO6" s="84"/>
      <c r="BP6" s="85"/>
      <c r="BQ6" s="85"/>
      <c r="BR6" s="85" t="s">
        <v>372</v>
      </c>
      <c r="BS6" s="85"/>
      <c r="BT6" s="85"/>
      <c r="BU6" s="85"/>
      <c r="BV6" s="84"/>
      <c r="BW6" s="85"/>
      <c r="BX6" s="85"/>
      <c r="BY6" s="85" t="s">
        <v>373</v>
      </c>
      <c r="BZ6" s="85"/>
      <c r="CA6" s="85"/>
      <c r="CB6" s="85"/>
      <c r="CC6" s="84"/>
      <c r="CD6" s="85"/>
      <c r="CE6" s="85"/>
      <c r="CF6" s="85" t="s">
        <v>374</v>
      </c>
      <c r="CG6" s="85"/>
      <c r="CH6" s="85"/>
      <c r="CI6" s="85"/>
      <c r="CJ6" s="84"/>
      <c r="CK6" s="85"/>
      <c r="CL6" s="85"/>
      <c r="CM6" s="85" t="s">
        <v>375</v>
      </c>
      <c r="CN6" s="85"/>
      <c r="CO6" s="85"/>
      <c r="CP6" s="85"/>
      <c r="CQ6" s="84"/>
      <c r="CR6" s="85"/>
      <c r="CS6" s="85"/>
      <c r="CT6" s="85" t="s">
        <v>376</v>
      </c>
      <c r="CU6" s="85"/>
      <c r="CV6" s="85"/>
      <c r="CW6" s="85"/>
      <c r="CX6" s="84"/>
      <c r="CY6" s="85"/>
      <c r="CZ6" s="85"/>
      <c r="DA6" s="85" t="s">
        <v>377</v>
      </c>
      <c r="DB6" s="85"/>
      <c r="DC6" s="85"/>
      <c r="DD6" s="85"/>
      <c r="DE6" s="84"/>
      <c r="DF6" s="85"/>
      <c r="DG6" s="85"/>
      <c r="DH6" s="85" t="s">
        <v>378</v>
      </c>
      <c r="DI6" s="85"/>
      <c r="DJ6" s="85"/>
      <c r="DK6" s="85"/>
      <c r="DL6" s="84"/>
      <c r="DM6" s="85"/>
      <c r="DN6" s="85"/>
      <c r="DO6" s="85" t="s">
        <v>379</v>
      </c>
      <c r="DP6" s="85"/>
      <c r="DQ6" s="85"/>
      <c r="DR6" s="86"/>
      <c r="DS6" s="252" t="s">
        <v>380</v>
      </c>
      <c r="DT6" s="231"/>
      <c r="DU6" s="231"/>
      <c r="DV6" s="231"/>
      <c r="DW6" s="231"/>
      <c r="DX6" s="232"/>
      <c r="DY6" s="247" t="s">
        <v>381</v>
      </c>
      <c r="DZ6" s="231"/>
      <c r="EA6" s="231"/>
      <c r="EB6" s="231"/>
      <c r="EC6" s="232"/>
      <c r="ED6" s="247" t="s">
        <v>382</v>
      </c>
      <c r="EE6" s="231"/>
      <c r="EF6" s="231"/>
      <c r="EG6" s="231"/>
      <c r="EH6" s="232"/>
      <c r="EI6" s="87"/>
      <c r="EJ6" s="87"/>
      <c r="EK6" s="87"/>
      <c r="EL6" s="88" t="s">
        <v>383</v>
      </c>
      <c r="EM6" s="87"/>
      <c r="EN6" s="87"/>
      <c r="EO6" s="87"/>
      <c r="EP6" s="89"/>
      <c r="EQ6" s="90"/>
      <c r="ER6" s="91" t="s">
        <v>384</v>
      </c>
      <c r="ES6" s="90"/>
      <c r="ET6" s="90"/>
      <c r="EU6" s="92"/>
      <c r="EV6" s="93"/>
      <c r="EW6" s="94" t="s">
        <v>385</v>
      </c>
      <c r="EX6" s="95"/>
      <c r="EY6" s="96"/>
      <c r="EZ6" s="97"/>
      <c r="FA6" s="98" t="s">
        <v>386</v>
      </c>
      <c r="FB6" s="99"/>
      <c r="FC6" s="100"/>
      <c r="FD6" s="101"/>
      <c r="FE6" s="102" t="s">
        <v>387</v>
      </c>
      <c r="FF6" s="103"/>
      <c r="FG6" s="104"/>
      <c r="FH6" s="248" t="s">
        <v>388</v>
      </c>
      <c r="FI6" s="105" t="s">
        <v>389</v>
      </c>
      <c r="FJ6" s="106" t="s">
        <v>390</v>
      </c>
      <c r="FK6" s="107"/>
      <c r="FL6" s="107"/>
      <c r="FM6" s="107"/>
      <c r="FN6" s="107"/>
      <c r="FO6" s="107"/>
      <c r="FP6" s="107"/>
      <c r="FQ6" s="107"/>
      <c r="FR6" s="107"/>
      <c r="FS6" s="107"/>
      <c r="FT6" s="107"/>
    </row>
    <row r="7" spans="1:176" ht="102" customHeight="1">
      <c r="A7" s="228"/>
      <c r="B7" s="238"/>
      <c r="C7" s="238"/>
      <c r="D7" s="238"/>
      <c r="E7" s="238"/>
      <c r="F7" s="238"/>
      <c r="G7" s="238"/>
      <c r="H7" s="238"/>
      <c r="I7" s="240"/>
      <c r="J7" s="108" t="s">
        <v>16</v>
      </c>
      <c r="K7" s="108" t="s">
        <v>17</v>
      </c>
      <c r="L7" s="108" t="s">
        <v>18</v>
      </c>
      <c r="M7" s="238"/>
      <c r="N7" s="245"/>
      <c r="O7" s="240"/>
      <c r="P7" s="109" t="s">
        <v>391</v>
      </c>
      <c r="Q7" s="109" t="s">
        <v>392</v>
      </c>
      <c r="R7" s="110" t="s">
        <v>393</v>
      </c>
      <c r="S7" s="109" t="s">
        <v>394</v>
      </c>
      <c r="T7" s="109" t="s">
        <v>395</v>
      </c>
      <c r="U7" s="110" t="s">
        <v>393</v>
      </c>
      <c r="V7" s="111" t="s">
        <v>396</v>
      </c>
      <c r="W7" s="112" t="s">
        <v>397</v>
      </c>
      <c r="X7" s="112" t="s">
        <v>398</v>
      </c>
      <c r="Y7" s="113" t="s">
        <v>399</v>
      </c>
      <c r="Z7" s="114" t="s">
        <v>400</v>
      </c>
      <c r="AA7" s="114" t="s">
        <v>401</v>
      </c>
      <c r="AB7" s="114" t="s">
        <v>402</v>
      </c>
      <c r="AC7" s="113" t="s">
        <v>403</v>
      </c>
      <c r="AD7" s="113" t="s">
        <v>404</v>
      </c>
      <c r="AE7" s="113" t="s">
        <v>405</v>
      </c>
      <c r="AF7" s="113" t="s">
        <v>406</v>
      </c>
      <c r="AG7" s="113" t="s">
        <v>407</v>
      </c>
      <c r="AH7" s="115" t="s">
        <v>408</v>
      </c>
      <c r="AI7" s="115" t="s">
        <v>398</v>
      </c>
      <c r="AJ7" s="115" t="s">
        <v>409</v>
      </c>
      <c r="AK7" s="115" t="s">
        <v>410</v>
      </c>
      <c r="AL7" s="116" t="s">
        <v>411</v>
      </c>
      <c r="AM7" s="116" t="s">
        <v>400</v>
      </c>
      <c r="AN7" s="116" t="s">
        <v>401</v>
      </c>
      <c r="AO7" s="116" t="s">
        <v>402</v>
      </c>
      <c r="AP7" s="117" t="s">
        <v>412</v>
      </c>
      <c r="AQ7" s="116" t="s">
        <v>413</v>
      </c>
      <c r="AR7" s="116" t="s">
        <v>414</v>
      </c>
      <c r="AS7" s="116" t="s">
        <v>415</v>
      </c>
      <c r="AT7" s="118" t="s">
        <v>396</v>
      </c>
      <c r="AU7" s="118" t="s">
        <v>416</v>
      </c>
      <c r="AV7" s="118" t="s">
        <v>417</v>
      </c>
      <c r="AW7" s="118" t="s">
        <v>411</v>
      </c>
      <c r="AX7" s="118" t="s">
        <v>400</v>
      </c>
      <c r="AY7" s="118" t="s">
        <v>401</v>
      </c>
      <c r="AZ7" s="118" t="s">
        <v>402</v>
      </c>
      <c r="BA7" s="119" t="s">
        <v>412</v>
      </c>
      <c r="BB7" s="120" t="s">
        <v>396</v>
      </c>
      <c r="BC7" s="120" t="s">
        <v>411</v>
      </c>
      <c r="BD7" s="120" t="s">
        <v>400</v>
      </c>
      <c r="BE7" s="120" t="s">
        <v>401</v>
      </c>
      <c r="BF7" s="120" t="s">
        <v>402</v>
      </c>
      <c r="BG7" s="121" t="s">
        <v>412</v>
      </c>
      <c r="BH7" s="122" t="s">
        <v>396</v>
      </c>
      <c r="BI7" s="122" t="s">
        <v>418</v>
      </c>
      <c r="BJ7" s="122" t="s">
        <v>400</v>
      </c>
      <c r="BK7" s="122" t="s">
        <v>401</v>
      </c>
      <c r="BL7" s="122" t="s">
        <v>402</v>
      </c>
      <c r="BM7" s="122" t="s">
        <v>412</v>
      </c>
      <c r="BN7" s="122" t="s">
        <v>419</v>
      </c>
      <c r="BO7" s="122" t="s">
        <v>396</v>
      </c>
      <c r="BP7" s="122" t="s">
        <v>418</v>
      </c>
      <c r="BQ7" s="122" t="s">
        <v>400</v>
      </c>
      <c r="BR7" s="122" t="s">
        <v>401</v>
      </c>
      <c r="BS7" s="122" t="s">
        <v>402</v>
      </c>
      <c r="BT7" s="122" t="s">
        <v>412</v>
      </c>
      <c r="BU7" s="122" t="s">
        <v>419</v>
      </c>
      <c r="BV7" s="122" t="s">
        <v>396</v>
      </c>
      <c r="BW7" s="122" t="s">
        <v>418</v>
      </c>
      <c r="BX7" s="122" t="s">
        <v>400</v>
      </c>
      <c r="BY7" s="122" t="s">
        <v>401</v>
      </c>
      <c r="BZ7" s="122" t="s">
        <v>402</v>
      </c>
      <c r="CA7" s="122" t="s">
        <v>412</v>
      </c>
      <c r="CB7" s="122" t="s">
        <v>419</v>
      </c>
      <c r="CC7" s="122" t="s">
        <v>396</v>
      </c>
      <c r="CD7" s="122" t="s">
        <v>418</v>
      </c>
      <c r="CE7" s="122" t="s">
        <v>400</v>
      </c>
      <c r="CF7" s="122" t="s">
        <v>401</v>
      </c>
      <c r="CG7" s="122" t="s">
        <v>402</v>
      </c>
      <c r="CH7" s="122" t="s">
        <v>412</v>
      </c>
      <c r="CI7" s="122" t="s">
        <v>419</v>
      </c>
      <c r="CJ7" s="122" t="s">
        <v>396</v>
      </c>
      <c r="CK7" s="122" t="s">
        <v>411</v>
      </c>
      <c r="CL7" s="122" t="s">
        <v>400</v>
      </c>
      <c r="CM7" s="122" t="s">
        <v>401</v>
      </c>
      <c r="CN7" s="122" t="s">
        <v>402</v>
      </c>
      <c r="CO7" s="122" t="s">
        <v>412</v>
      </c>
      <c r="CP7" s="122" t="s">
        <v>419</v>
      </c>
      <c r="CQ7" s="122" t="s">
        <v>396</v>
      </c>
      <c r="CR7" s="122" t="s">
        <v>411</v>
      </c>
      <c r="CS7" s="122" t="s">
        <v>400</v>
      </c>
      <c r="CT7" s="122" t="s">
        <v>401</v>
      </c>
      <c r="CU7" s="122" t="s">
        <v>402</v>
      </c>
      <c r="CV7" s="122" t="s">
        <v>412</v>
      </c>
      <c r="CW7" s="122" t="s">
        <v>419</v>
      </c>
      <c r="CX7" s="122" t="s">
        <v>396</v>
      </c>
      <c r="CY7" s="122" t="s">
        <v>411</v>
      </c>
      <c r="CZ7" s="122" t="s">
        <v>400</v>
      </c>
      <c r="DA7" s="122" t="s">
        <v>401</v>
      </c>
      <c r="DB7" s="122" t="s">
        <v>402</v>
      </c>
      <c r="DC7" s="122" t="s">
        <v>412</v>
      </c>
      <c r="DD7" s="122" t="s">
        <v>419</v>
      </c>
      <c r="DE7" s="122" t="s">
        <v>396</v>
      </c>
      <c r="DF7" s="122" t="s">
        <v>411</v>
      </c>
      <c r="DG7" s="122" t="s">
        <v>400</v>
      </c>
      <c r="DH7" s="122" t="s">
        <v>401</v>
      </c>
      <c r="DI7" s="122" t="s">
        <v>402</v>
      </c>
      <c r="DJ7" s="122" t="s">
        <v>412</v>
      </c>
      <c r="DK7" s="122" t="s">
        <v>419</v>
      </c>
      <c r="DL7" s="122" t="s">
        <v>396</v>
      </c>
      <c r="DM7" s="122" t="s">
        <v>411</v>
      </c>
      <c r="DN7" s="123" t="s">
        <v>400</v>
      </c>
      <c r="DO7" s="123" t="s">
        <v>401</v>
      </c>
      <c r="DP7" s="123" t="s">
        <v>402</v>
      </c>
      <c r="DQ7" s="122" t="s">
        <v>412</v>
      </c>
      <c r="DR7" s="122" t="s">
        <v>419</v>
      </c>
      <c r="DS7" s="124" t="s">
        <v>396</v>
      </c>
      <c r="DT7" s="124" t="s">
        <v>411</v>
      </c>
      <c r="DU7" s="124" t="s">
        <v>400</v>
      </c>
      <c r="DV7" s="124" t="s">
        <v>401</v>
      </c>
      <c r="DW7" s="124" t="s">
        <v>402</v>
      </c>
      <c r="DX7" s="124" t="s">
        <v>403</v>
      </c>
      <c r="DY7" s="124" t="s">
        <v>396</v>
      </c>
      <c r="DZ7" s="124" t="s">
        <v>411</v>
      </c>
      <c r="EA7" s="124" t="s">
        <v>400</v>
      </c>
      <c r="EB7" s="124" t="s">
        <v>401</v>
      </c>
      <c r="EC7" s="124" t="s">
        <v>402</v>
      </c>
      <c r="ED7" s="124" t="s">
        <v>396</v>
      </c>
      <c r="EE7" s="124" t="s">
        <v>411</v>
      </c>
      <c r="EF7" s="124" t="s">
        <v>400</v>
      </c>
      <c r="EG7" s="124" t="s">
        <v>401</v>
      </c>
      <c r="EH7" s="124" t="s">
        <v>402</v>
      </c>
      <c r="EI7" s="125" t="s">
        <v>420</v>
      </c>
      <c r="EJ7" s="125" t="s">
        <v>421</v>
      </c>
      <c r="EK7" s="125" t="s">
        <v>422</v>
      </c>
      <c r="EL7" s="125" t="s">
        <v>423</v>
      </c>
      <c r="EM7" s="125" t="s">
        <v>424</v>
      </c>
      <c r="EN7" s="125" t="s">
        <v>425</v>
      </c>
      <c r="EO7" s="125" t="s">
        <v>426</v>
      </c>
      <c r="EP7" s="126" t="s">
        <v>427</v>
      </c>
      <c r="EQ7" s="126" t="s">
        <v>16</v>
      </c>
      <c r="ER7" s="126" t="s">
        <v>17</v>
      </c>
      <c r="ES7" s="126" t="s">
        <v>428</v>
      </c>
      <c r="ET7" s="126" t="s">
        <v>429</v>
      </c>
      <c r="EU7" s="126" t="s">
        <v>430</v>
      </c>
      <c r="EV7" s="127" t="s">
        <v>431</v>
      </c>
      <c r="EW7" s="127" t="s">
        <v>16</v>
      </c>
      <c r="EX7" s="127" t="s">
        <v>17</v>
      </c>
      <c r="EY7" s="128" t="s">
        <v>428</v>
      </c>
      <c r="EZ7" s="129" t="s">
        <v>431</v>
      </c>
      <c r="FA7" s="129" t="s">
        <v>16</v>
      </c>
      <c r="FB7" s="129" t="s">
        <v>17</v>
      </c>
      <c r="FC7" s="129" t="s">
        <v>428</v>
      </c>
      <c r="FD7" s="130" t="s">
        <v>431</v>
      </c>
      <c r="FE7" s="130" t="s">
        <v>16</v>
      </c>
      <c r="FF7" s="130" t="s">
        <v>17</v>
      </c>
      <c r="FG7" s="130" t="s">
        <v>428</v>
      </c>
      <c r="FH7" s="228"/>
      <c r="FI7" s="126" t="s">
        <v>432</v>
      </c>
      <c r="FJ7" s="131" t="s">
        <v>433</v>
      </c>
      <c r="FK7" s="132"/>
      <c r="FL7" s="132"/>
      <c r="FM7" s="132"/>
      <c r="FN7" s="132"/>
      <c r="FO7" s="132"/>
      <c r="FP7" s="132"/>
      <c r="FQ7" s="132"/>
      <c r="FR7" s="132"/>
      <c r="FS7" s="132"/>
      <c r="FT7" s="132"/>
    </row>
    <row r="8" spans="1:176" ht="15.75" customHeight="1">
      <c r="A8" s="133"/>
      <c r="B8" s="134" t="s">
        <v>434</v>
      </c>
      <c r="C8" s="135"/>
      <c r="D8" s="135">
        <f t="shared" ref="D8:P8" si="0">SUM(D9:D11)</f>
        <v>127</v>
      </c>
      <c r="E8" s="135">
        <f t="shared" si="0"/>
        <v>248078</v>
      </c>
      <c r="F8" s="136">
        <f t="shared" si="0"/>
        <v>75</v>
      </c>
      <c r="G8" s="136">
        <f t="shared" si="0"/>
        <v>42</v>
      </c>
      <c r="H8" s="135">
        <f t="shared" si="0"/>
        <v>756</v>
      </c>
      <c r="I8" s="135">
        <f t="shared" si="0"/>
        <v>559</v>
      </c>
      <c r="J8" s="135">
        <f t="shared" si="0"/>
        <v>385</v>
      </c>
      <c r="K8" s="135">
        <f t="shared" si="0"/>
        <v>330</v>
      </c>
      <c r="L8" s="135">
        <f t="shared" si="0"/>
        <v>17</v>
      </c>
      <c r="M8" s="135">
        <f t="shared" si="0"/>
        <v>33</v>
      </c>
      <c r="N8" s="135">
        <f t="shared" si="0"/>
        <v>56</v>
      </c>
      <c r="O8" s="135">
        <f t="shared" si="0"/>
        <v>26</v>
      </c>
      <c r="P8" s="137">
        <f t="shared" si="0"/>
        <v>21</v>
      </c>
      <c r="Q8" s="137"/>
      <c r="R8" s="137">
        <f>SUM(R9:R11)</f>
        <v>25</v>
      </c>
      <c r="S8" s="137"/>
      <c r="T8" s="137"/>
      <c r="U8" s="137">
        <f t="shared" ref="U8:AS8" si="1">SUM(U9:U11)</f>
        <v>20</v>
      </c>
      <c r="V8" s="138">
        <f t="shared" si="1"/>
        <v>0</v>
      </c>
      <c r="W8" s="138">
        <f t="shared" si="1"/>
        <v>0</v>
      </c>
      <c r="X8" s="138">
        <f t="shared" si="1"/>
        <v>0</v>
      </c>
      <c r="Y8" s="139">
        <f t="shared" si="1"/>
        <v>0</v>
      </c>
      <c r="Z8" s="139">
        <f t="shared" si="1"/>
        <v>0</v>
      </c>
      <c r="AA8" s="139">
        <f t="shared" si="1"/>
        <v>0</v>
      </c>
      <c r="AB8" s="139">
        <f t="shared" si="1"/>
        <v>0</v>
      </c>
      <c r="AC8" s="139">
        <f t="shared" si="1"/>
        <v>0</v>
      </c>
      <c r="AD8" s="139">
        <f t="shared" si="1"/>
        <v>0</v>
      </c>
      <c r="AE8" s="139">
        <f t="shared" si="1"/>
        <v>0</v>
      </c>
      <c r="AF8" s="139">
        <f t="shared" si="1"/>
        <v>0</v>
      </c>
      <c r="AG8" s="139">
        <f t="shared" si="1"/>
        <v>0</v>
      </c>
      <c r="AH8" s="139">
        <f t="shared" si="1"/>
        <v>0</v>
      </c>
      <c r="AI8" s="139">
        <f t="shared" si="1"/>
        <v>0</v>
      </c>
      <c r="AJ8" s="139">
        <f t="shared" si="1"/>
        <v>0</v>
      </c>
      <c r="AK8" s="139">
        <f t="shared" si="1"/>
        <v>0</v>
      </c>
      <c r="AL8" s="139">
        <f t="shared" si="1"/>
        <v>0</v>
      </c>
      <c r="AM8" s="139">
        <f t="shared" si="1"/>
        <v>0</v>
      </c>
      <c r="AN8" s="139">
        <f t="shared" si="1"/>
        <v>0</v>
      </c>
      <c r="AO8" s="139">
        <f t="shared" si="1"/>
        <v>0</v>
      </c>
      <c r="AP8" s="139">
        <f t="shared" si="1"/>
        <v>0</v>
      </c>
      <c r="AQ8" s="139">
        <f t="shared" si="1"/>
        <v>0</v>
      </c>
      <c r="AR8" s="139">
        <f t="shared" si="1"/>
        <v>0</v>
      </c>
      <c r="AS8" s="139">
        <f t="shared" si="1"/>
        <v>0</v>
      </c>
      <c r="AT8" s="139">
        <f t="shared" ref="AT8:BA8" si="2">AT11</f>
        <v>0</v>
      </c>
      <c r="AU8" s="139">
        <f t="shared" si="2"/>
        <v>0</v>
      </c>
      <c r="AV8" s="139">
        <f t="shared" si="2"/>
        <v>0</v>
      </c>
      <c r="AW8" s="139">
        <f t="shared" si="2"/>
        <v>0</v>
      </c>
      <c r="AX8" s="139">
        <f t="shared" si="2"/>
        <v>0</v>
      </c>
      <c r="AY8" s="139">
        <f t="shared" si="2"/>
        <v>0</v>
      </c>
      <c r="AZ8" s="139">
        <f t="shared" si="2"/>
        <v>0</v>
      </c>
      <c r="BA8" s="139">
        <f t="shared" si="2"/>
        <v>0</v>
      </c>
      <c r="BB8" s="139" t="e">
        <f t="shared" ref="BB8:BG8" si="3">#REF!</f>
        <v>#REF!</v>
      </c>
      <c r="BC8" s="139" t="e">
        <f t="shared" si="3"/>
        <v>#REF!</v>
      </c>
      <c r="BD8" s="139" t="e">
        <f t="shared" si="3"/>
        <v>#REF!</v>
      </c>
      <c r="BE8" s="139" t="e">
        <f t="shared" si="3"/>
        <v>#REF!</v>
      </c>
      <c r="BF8" s="139" t="e">
        <f t="shared" si="3"/>
        <v>#REF!</v>
      </c>
      <c r="BG8" s="139" t="e">
        <f t="shared" si="3"/>
        <v>#REF!</v>
      </c>
      <c r="BH8" s="139">
        <f t="shared" ref="BH8:FJ8" si="4">SUM(BH9:BH11)</f>
        <v>0</v>
      </c>
      <c r="BI8" s="139">
        <f t="shared" si="4"/>
        <v>0</v>
      </c>
      <c r="BJ8" s="139">
        <f t="shared" si="4"/>
        <v>0</v>
      </c>
      <c r="BK8" s="139">
        <f t="shared" si="4"/>
        <v>0</v>
      </c>
      <c r="BL8" s="139">
        <f t="shared" si="4"/>
        <v>0</v>
      </c>
      <c r="BM8" s="139">
        <f t="shared" si="4"/>
        <v>0</v>
      </c>
      <c r="BN8" s="139">
        <f t="shared" si="4"/>
        <v>0</v>
      </c>
      <c r="BO8" s="139">
        <f t="shared" si="4"/>
        <v>0</v>
      </c>
      <c r="BP8" s="139">
        <f t="shared" si="4"/>
        <v>0</v>
      </c>
      <c r="BQ8" s="139">
        <f t="shared" si="4"/>
        <v>0</v>
      </c>
      <c r="BR8" s="139">
        <f t="shared" si="4"/>
        <v>0</v>
      </c>
      <c r="BS8" s="139">
        <f t="shared" si="4"/>
        <v>0</v>
      </c>
      <c r="BT8" s="139">
        <f t="shared" si="4"/>
        <v>0</v>
      </c>
      <c r="BU8" s="139">
        <f t="shared" si="4"/>
        <v>0</v>
      </c>
      <c r="BV8" s="139">
        <f t="shared" si="4"/>
        <v>0</v>
      </c>
      <c r="BW8" s="139">
        <f t="shared" si="4"/>
        <v>0</v>
      </c>
      <c r="BX8" s="139">
        <f t="shared" si="4"/>
        <v>0</v>
      </c>
      <c r="BY8" s="139">
        <f t="shared" si="4"/>
        <v>0</v>
      </c>
      <c r="BZ8" s="139">
        <f t="shared" si="4"/>
        <v>0</v>
      </c>
      <c r="CA8" s="139">
        <f t="shared" si="4"/>
        <v>0</v>
      </c>
      <c r="CB8" s="139">
        <f t="shared" si="4"/>
        <v>0</v>
      </c>
      <c r="CC8" s="139">
        <f t="shared" si="4"/>
        <v>0</v>
      </c>
      <c r="CD8" s="139">
        <f t="shared" si="4"/>
        <v>0</v>
      </c>
      <c r="CE8" s="139">
        <f t="shared" si="4"/>
        <v>0</v>
      </c>
      <c r="CF8" s="139">
        <f t="shared" si="4"/>
        <v>0</v>
      </c>
      <c r="CG8" s="139">
        <f t="shared" si="4"/>
        <v>0</v>
      </c>
      <c r="CH8" s="139">
        <f t="shared" si="4"/>
        <v>0</v>
      </c>
      <c r="CI8" s="139">
        <f t="shared" si="4"/>
        <v>0</v>
      </c>
      <c r="CJ8" s="139">
        <f t="shared" si="4"/>
        <v>0</v>
      </c>
      <c r="CK8" s="139">
        <f t="shared" si="4"/>
        <v>0</v>
      </c>
      <c r="CL8" s="139">
        <f t="shared" si="4"/>
        <v>0</v>
      </c>
      <c r="CM8" s="139">
        <f t="shared" si="4"/>
        <v>0</v>
      </c>
      <c r="CN8" s="139">
        <f t="shared" si="4"/>
        <v>0</v>
      </c>
      <c r="CO8" s="139">
        <f t="shared" si="4"/>
        <v>0</v>
      </c>
      <c r="CP8" s="139">
        <f t="shared" si="4"/>
        <v>0</v>
      </c>
      <c r="CQ8" s="139">
        <f t="shared" si="4"/>
        <v>0</v>
      </c>
      <c r="CR8" s="139">
        <f t="shared" si="4"/>
        <v>0</v>
      </c>
      <c r="CS8" s="139">
        <f t="shared" si="4"/>
        <v>0</v>
      </c>
      <c r="CT8" s="139">
        <f t="shared" si="4"/>
        <v>0</v>
      </c>
      <c r="CU8" s="139">
        <f t="shared" si="4"/>
        <v>0</v>
      </c>
      <c r="CV8" s="139">
        <f t="shared" si="4"/>
        <v>0</v>
      </c>
      <c r="CW8" s="139">
        <f t="shared" si="4"/>
        <v>0</v>
      </c>
      <c r="CX8" s="139">
        <f t="shared" si="4"/>
        <v>0</v>
      </c>
      <c r="CY8" s="139">
        <f t="shared" si="4"/>
        <v>0</v>
      </c>
      <c r="CZ8" s="139">
        <f t="shared" si="4"/>
        <v>0</v>
      </c>
      <c r="DA8" s="139">
        <f t="shared" si="4"/>
        <v>0</v>
      </c>
      <c r="DB8" s="139">
        <f t="shared" si="4"/>
        <v>0</v>
      </c>
      <c r="DC8" s="139">
        <f t="shared" si="4"/>
        <v>0</v>
      </c>
      <c r="DD8" s="139">
        <f t="shared" si="4"/>
        <v>0</v>
      </c>
      <c r="DE8" s="139">
        <f t="shared" si="4"/>
        <v>0</v>
      </c>
      <c r="DF8" s="139">
        <f t="shared" si="4"/>
        <v>0</v>
      </c>
      <c r="DG8" s="139">
        <f t="shared" si="4"/>
        <v>0</v>
      </c>
      <c r="DH8" s="139">
        <f t="shared" si="4"/>
        <v>0</v>
      </c>
      <c r="DI8" s="139">
        <f t="shared" si="4"/>
        <v>0</v>
      </c>
      <c r="DJ8" s="139">
        <f t="shared" si="4"/>
        <v>0</v>
      </c>
      <c r="DK8" s="139">
        <f t="shared" si="4"/>
        <v>0</v>
      </c>
      <c r="DL8" s="139">
        <f t="shared" si="4"/>
        <v>0</v>
      </c>
      <c r="DM8" s="139">
        <f t="shared" si="4"/>
        <v>0</v>
      </c>
      <c r="DN8" s="139">
        <f t="shared" si="4"/>
        <v>0</v>
      </c>
      <c r="DO8" s="139">
        <f t="shared" si="4"/>
        <v>0</v>
      </c>
      <c r="DP8" s="139">
        <f t="shared" si="4"/>
        <v>0</v>
      </c>
      <c r="DQ8" s="139">
        <f t="shared" si="4"/>
        <v>0</v>
      </c>
      <c r="DR8" s="139">
        <f t="shared" si="4"/>
        <v>0</v>
      </c>
      <c r="DS8" s="139">
        <f t="shared" si="4"/>
        <v>0</v>
      </c>
      <c r="DT8" s="139">
        <f t="shared" si="4"/>
        <v>0</v>
      </c>
      <c r="DU8" s="139">
        <f t="shared" si="4"/>
        <v>0</v>
      </c>
      <c r="DV8" s="139">
        <f t="shared" si="4"/>
        <v>0</v>
      </c>
      <c r="DW8" s="139">
        <f t="shared" si="4"/>
        <v>0</v>
      </c>
      <c r="DX8" s="139">
        <f t="shared" si="4"/>
        <v>0</v>
      </c>
      <c r="DY8" s="139">
        <f t="shared" si="4"/>
        <v>0</v>
      </c>
      <c r="DZ8" s="139">
        <f t="shared" si="4"/>
        <v>0</v>
      </c>
      <c r="EA8" s="139">
        <f t="shared" si="4"/>
        <v>0</v>
      </c>
      <c r="EB8" s="139">
        <f t="shared" si="4"/>
        <v>0</v>
      </c>
      <c r="EC8" s="139">
        <f t="shared" si="4"/>
        <v>0</v>
      </c>
      <c r="ED8" s="139">
        <f t="shared" si="4"/>
        <v>0</v>
      </c>
      <c r="EE8" s="139">
        <f t="shared" si="4"/>
        <v>0</v>
      </c>
      <c r="EF8" s="139">
        <f t="shared" si="4"/>
        <v>0</v>
      </c>
      <c r="EG8" s="139">
        <f t="shared" si="4"/>
        <v>0</v>
      </c>
      <c r="EH8" s="139">
        <f t="shared" si="4"/>
        <v>0</v>
      </c>
      <c r="EI8" s="139">
        <f t="shared" si="4"/>
        <v>0</v>
      </c>
      <c r="EJ8" s="139">
        <f t="shared" si="4"/>
        <v>0</v>
      </c>
      <c r="EK8" s="139">
        <f t="shared" si="4"/>
        <v>0</v>
      </c>
      <c r="EL8" s="139">
        <f t="shared" si="4"/>
        <v>0</v>
      </c>
      <c r="EM8" s="139">
        <f t="shared" si="4"/>
        <v>0</v>
      </c>
      <c r="EN8" s="139">
        <f t="shared" si="4"/>
        <v>0</v>
      </c>
      <c r="EO8" s="139">
        <f t="shared" si="4"/>
        <v>0</v>
      </c>
      <c r="EP8" s="139">
        <f t="shared" si="4"/>
        <v>563</v>
      </c>
      <c r="EQ8" s="139">
        <f t="shared" si="4"/>
        <v>230</v>
      </c>
      <c r="ER8" s="139">
        <f t="shared" si="4"/>
        <v>322</v>
      </c>
      <c r="ES8" s="139">
        <f t="shared" si="4"/>
        <v>11</v>
      </c>
      <c r="ET8" s="139">
        <f t="shared" si="4"/>
        <v>8</v>
      </c>
      <c r="EU8" s="139">
        <f t="shared" si="4"/>
        <v>22</v>
      </c>
      <c r="EV8" s="139">
        <f t="shared" si="4"/>
        <v>435</v>
      </c>
      <c r="EW8" s="139">
        <f t="shared" si="4"/>
        <v>186</v>
      </c>
      <c r="EX8" s="139">
        <f t="shared" si="4"/>
        <v>243</v>
      </c>
      <c r="EY8" s="139">
        <f t="shared" si="4"/>
        <v>6</v>
      </c>
      <c r="EZ8" s="139">
        <f t="shared" si="4"/>
        <v>82</v>
      </c>
      <c r="FA8" s="139">
        <f t="shared" si="4"/>
        <v>36</v>
      </c>
      <c r="FB8" s="139">
        <f t="shared" si="4"/>
        <v>43</v>
      </c>
      <c r="FC8" s="139">
        <f t="shared" si="4"/>
        <v>1</v>
      </c>
      <c r="FD8" s="139">
        <f t="shared" si="4"/>
        <v>135</v>
      </c>
      <c r="FE8" s="139">
        <f t="shared" si="4"/>
        <v>48</v>
      </c>
      <c r="FF8" s="139">
        <f t="shared" si="4"/>
        <v>90</v>
      </c>
      <c r="FG8" s="139">
        <f t="shared" si="4"/>
        <v>3</v>
      </c>
      <c r="FH8" s="139">
        <f t="shared" si="4"/>
        <v>0</v>
      </c>
      <c r="FI8" s="139">
        <f t="shared" si="4"/>
        <v>90</v>
      </c>
      <c r="FJ8" s="139">
        <f t="shared" si="4"/>
        <v>224013.4</v>
      </c>
      <c r="FK8" s="107"/>
      <c r="FL8" s="107"/>
      <c r="FM8" s="107"/>
      <c r="FN8" s="107"/>
      <c r="FO8" s="107"/>
      <c r="FP8" s="107"/>
      <c r="FQ8" s="107"/>
      <c r="FR8" s="107"/>
      <c r="FS8" s="107"/>
      <c r="FT8" s="107"/>
    </row>
    <row r="9" spans="1:176" ht="15.75" customHeight="1">
      <c r="A9" s="133"/>
      <c r="B9" s="134" t="s">
        <v>20</v>
      </c>
      <c r="C9" s="140"/>
      <c r="D9" s="140">
        <f t="shared" ref="D9:O9" si="5">D12+D15+D27+D35+D40+D43+D46+D50</f>
        <v>33</v>
      </c>
      <c r="E9" s="140">
        <f t="shared" si="5"/>
        <v>25988</v>
      </c>
      <c r="F9" s="141">
        <f t="shared" si="5"/>
        <v>14</v>
      </c>
      <c r="G9" s="141">
        <f t="shared" si="5"/>
        <v>5</v>
      </c>
      <c r="H9" s="140">
        <f t="shared" si="5"/>
        <v>86</v>
      </c>
      <c r="I9" s="140">
        <f t="shared" si="5"/>
        <v>71</v>
      </c>
      <c r="J9" s="140">
        <f t="shared" si="5"/>
        <v>50</v>
      </c>
      <c r="K9" s="140">
        <f t="shared" si="5"/>
        <v>39</v>
      </c>
      <c r="L9" s="140">
        <f t="shared" si="5"/>
        <v>3</v>
      </c>
      <c r="M9" s="140">
        <f t="shared" si="5"/>
        <v>0</v>
      </c>
      <c r="N9" s="140">
        <f t="shared" si="5"/>
        <v>0</v>
      </c>
      <c r="O9" s="140">
        <f t="shared" si="5"/>
        <v>23</v>
      </c>
      <c r="P9" s="142">
        <f t="shared" ref="P9:S9" si="6">COUNTA(P12:P50)</f>
        <v>4</v>
      </c>
      <c r="Q9" s="142">
        <f t="shared" si="6"/>
        <v>4</v>
      </c>
      <c r="R9" s="142">
        <f t="shared" si="6"/>
        <v>7</v>
      </c>
      <c r="S9" s="142">
        <f t="shared" si="6"/>
        <v>5</v>
      </c>
      <c r="T9" s="142"/>
      <c r="U9" s="142">
        <f>COUNTA(U12:U50)</f>
        <v>7</v>
      </c>
      <c r="V9" s="142">
        <f>SUM(V12:V50)</f>
        <v>0</v>
      </c>
      <c r="W9" s="142"/>
      <c r="X9" s="142"/>
      <c r="Y9" s="142">
        <f t="shared" ref="Y9:AG9" si="7">SUM(Y12:Y50)</f>
        <v>0</v>
      </c>
      <c r="Z9" s="142">
        <f t="shared" si="7"/>
        <v>0</v>
      </c>
      <c r="AA9" s="142">
        <f t="shared" si="7"/>
        <v>0</v>
      </c>
      <c r="AB9" s="142">
        <f t="shared" si="7"/>
        <v>0</v>
      </c>
      <c r="AC9" s="142">
        <f t="shared" si="7"/>
        <v>0</v>
      </c>
      <c r="AD9" s="143">
        <f t="shared" si="7"/>
        <v>0</v>
      </c>
      <c r="AE9" s="143">
        <f t="shared" si="7"/>
        <v>0</v>
      </c>
      <c r="AF9" s="143">
        <f t="shared" si="7"/>
        <v>0</v>
      </c>
      <c r="AG9" s="143">
        <f t="shared" si="7"/>
        <v>0</v>
      </c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6">
        <f t="shared" ref="EI9:EI10" si="8">SUM(EJ9:EO9)</f>
        <v>0</v>
      </c>
      <c r="EJ9" s="144">
        <f t="shared" ref="EJ9:EO9" si="9">SUM(EJ12:EJ50)</f>
        <v>0</v>
      </c>
      <c r="EK9" s="144">
        <f t="shared" si="9"/>
        <v>0</v>
      </c>
      <c r="EL9" s="144">
        <f t="shared" si="9"/>
        <v>0</v>
      </c>
      <c r="EM9" s="144">
        <f t="shared" si="9"/>
        <v>0</v>
      </c>
      <c r="EN9" s="144">
        <f t="shared" si="9"/>
        <v>0</v>
      </c>
      <c r="EO9" s="144">
        <f t="shared" si="9"/>
        <v>0</v>
      </c>
      <c r="EP9" s="147">
        <f t="shared" ref="EP9:EP12" si="10">SUM(EQ9:ES9)</f>
        <v>81</v>
      </c>
      <c r="EQ9" s="148">
        <f t="shared" ref="EQ9:EU9" si="11">SUM(EQ12:EQ50)</f>
        <v>27</v>
      </c>
      <c r="ER9" s="148">
        <f t="shared" si="11"/>
        <v>50</v>
      </c>
      <c r="ES9" s="148">
        <f t="shared" si="11"/>
        <v>4</v>
      </c>
      <c r="ET9" s="148">
        <f t="shared" si="11"/>
        <v>0</v>
      </c>
      <c r="EU9" s="148">
        <f t="shared" si="11"/>
        <v>3</v>
      </c>
      <c r="EV9" s="149">
        <f t="shared" ref="EV9:EV12" si="12">SUM(EW9:EY9)</f>
        <v>71</v>
      </c>
      <c r="EW9" s="150">
        <f t="shared" ref="EW9:FG9" si="13">SUM(EW12:EW50)</f>
        <v>24</v>
      </c>
      <c r="EX9" s="150">
        <f t="shared" si="13"/>
        <v>46</v>
      </c>
      <c r="EY9" s="150">
        <f t="shared" si="13"/>
        <v>1</v>
      </c>
      <c r="EZ9" s="151">
        <f t="shared" si="13"/>
        <v>33</v>
      </c>
      <c r="FA9" s="151">
        <f t="shared" si="13"/>
        <v>15</v>
      </c>
      <c r="FB9" s="151">
        <f t="shared" si="13"/>
        <v>17</v>
      </c>
      <c r="FC9" s="151">
        <f t="shared" si="13"/>
        <v>1</v>
      </c>
      <c r="FD9" s="152">
        <f t="shared" si="13"/>
        <v>26</v>
      </c>
      <c r="FE9" s="152">
        <f t="shared" si="13"/>
        <v>9</v>
      </c>
      <c r="FF9" s="152">
        <f t="shared" si="13"/>
        <v>17</v>
      </c>
      <c r="FG9" s="152">
        <f t="shared" si="13"/>
        <v>3</v>
      </c>
      <c r="FH9" s="153"/>
      <c r="FI9" s="152">
        <f t="shared" ref="FI9:FJ9" si="14">SUM(FI12:FI50)</f>
        <v>31</v>
      </c>
      <c r="FJ9" s="152">
        <f t="shared" si="14"/>
        <v>23559.4</v>
      </c>
      <c r="FK9" s="107"/>
      <c r="FL9" s="107"/>
      <c r="FM9" s="107"/>
      <c r="FN9" s="107"/>
      <c r="FO9" s="107"/>
      <c r="FP9" s="107"/>
      <c r="FQ9" s="107"/>
      <c r="FR9" s="107"/>
      <c r="FS9" s="107"/>
      <c r="FT9" s="107"/>
    </row>
    <row r="10" spans="1:176" ht="15.75" customHeight="1">
      <c r="A10" s="133"/>
      <c r="B10" s="134" t="s">
        <v>435</v>
      </c>
      <c r="C10" s="140"/>
      <c r="D10" s="140">
        <f t="shared" ref="D10:O10" si="15">D54+D56+D63+D69+D81+D84+D92+D97+D103+D109+D115+D117+D122+D129+D134+D141+D149+D156+D161</f>
        <v>86</v>
      </c>
      <c r="E10" s="154">
        <f t="shared" si="15"/>
        <v>158206</v>
      </c>
      <c r="F10" s="141">
        <f t="shared" si="15"/>
        <v>56</v>
      </c>
      <c r="G10" s="141">
        <f t="shared" si="15"/>
        <v>34</v>
      </c>
      <c r="H10" s="140">
        <f t="shared" si="15"/>
        <v>533</v>
      </c>
      <c r="I10" s="140">
        <f t="shared" si="15"/>
        <v>407</v>
      </c>
      <c r="J10" s="140">
        <f t="shared" si="15"/>
        <v>232</v>
      </c>
      <c r="K10" s="140">
        <f t="shared" si="15"/>
        <v>265</v>
      </c>
      <c r="L10" s="140">
        <f t="shared" si="15"/>
        <v>14</v>
      </c>
      <c r="M10" s="140">
        <f t="shared" si="15"/>
        <v>33</v>
      </c>
      <c r="N10" s="140">
        <f t="shared" si="15"/>
        <v>56</v>
      </c>
      <c r="O10" s="140">
        <f t="shared" si="15"/>
        <v>3</v>
      </c>
      <c r="P10" s="155">
        <f t="shared" ref="P10:S10" si="16">COUNTA(P54:P134)</f>
        <v>12</v>
      </c>
      <c r="Q10" s="155">
        <f t="shared" si="16"/>
        <v>12</v>
      </c>
      <c r="R10" s="155">
        <f t="shared" si="16"/>
        <v>14</v>
      </c>
      <c r="S10" s="155">
        <f t="shared" si="16"/>
        <v>5</v>
      </c>
      <c r="T10" s="155"/>
      <c r="U10" s="142">
        <f>COUNTA(U54:U134)</f>
        <v>10</v>
      </c>
      <c r="V10" s="142"/>
      <c r="W10" s="142"/>
      <c r="X10" s="142"/>
      <c r="Y10" s="142"/>
      <c r="Z10" s="142"/>
      <c r="AA10" s="142"/>
      <c r="AB10" s="142"/>
      <c r="AC10" s="142"/>
      <c r="AD10" s="143"/>
      <c r="AE10" s="143"/>
      <c r="AF10" s="143"/>
      <c r="AG10" s="143"/>
      <c r="AH10" s="146">
        <f t="shared" ref="AH10:AS10" si="17">SUM(AH54:AH161)</f>
        <v>0</v>
      </c>
      <c r="AI10" s="146">
        <f t="shared" si="17"/>
        <v>0</v>
      </c>
      <c r="AJ10" s="146">
        <f t="shared" si="17"/>
        <v>0</v>
      </c>
      <c r="AK10" s="146">
        <f t="shared" si="17"/>
        <v>0</v>
      </c>
      <c r="AL10" s="146">
        <f t="shared" si="17"/>
        <v>0</v>
      </c>
      <c r="AM10" s="146">
        <f t="shared" si="17"/>
        <v>0</v>
      </c>
      <c r="AN10" s="146">
        <f t="shared" si="17"/>
        <v>0</v>
      </c>
      <c r="AO10" s="146">
        <f t="shared" si="17"/>
        <v>0</v>
      </c>
      <c r="AP10" s="146">
        <f t="shared" si="17"/>
        <v>0</v>
      </c>
      <c r="AQ10" s="146">
        <f t="shared" si="17"/>
        <v>0</v>
      </c>
      <c r="AR10" s="146">
        <f t="shared" si="17"/>
        <v>0</v>
      </c>
      <c r="AS10" s="146">
        <f t="shared" si="17"/>
        <v>0</v>
      </c>
      <c r="AT10" s="144"/>
      <c r="AU10" s="144"/>
      <c r="AV10" s="144"/>
      <c r="AW10" s="144"/>
      <c r="AX10" s="144"/>
      <c r="AY10" s="144"/>
      <c r="AZ10" s="144"/>
      <c r="BA10" s="144"/>
      <c r="BB10" s="143"/>
      <c r="BC10" s="143"/>
      <c r="BD10" s="143"/>
      <c r="BE10" s="143"/>
      <c r="BF10" s="143"/>
      <c r="BG10" s="143"/>
      <c r="BH10" s="146">
        <f t="shared" ref="BH10:CP10" si="18">SUM(BH12:BH175)</f>
        <v>0</v>
      </c>
      <c r="BI10" s="146">
        <f t="shared" si="18"/>
        <v>0</v>
      </c>
      <c r="BJ10" s="146">
        <f t="shared" si="18"/>
        <v>0</v>
      </c>
      <c r="BK10" s="146">
        <f t="shared" si="18"/>
        <v>0</v>
      </c>
      <c r="BL10" s="146">
        <f t="shared" si="18"/>
        <v>0</v>
      </c>
      <c r="BM10" s="146">
        <f t="shared" si="18"/>
        <v>0</v>
      </c>
      <c r="BN10" s="146">
        <f t="shared" si="18"/>
        <v>0</v>
      </c>
      <c r="BO10" s="146">
        <f t="shared" si="18"/>
        <v>0</v>
      </c>
      <c r="BP10" s="146">
        <f t="shared" si="18"/>
        <v>0</v>
      </c>
      <c r="BQ10" s="146">
        <f t="shared" si="18"/>
        <v>0</v>
      </c>
      <c r="BR10" s="146">
        <f t="shared" si="18"/>
        <v>0</v>
      </c>
      <c r="BS10" s="146">
        <f t="shared" si="18"/>
        <v>0</v>
      </c>
      <c r="BT10" s="146">
        <f t="shared" si="18"/>
        <v>0</v>
      </c>
      <c r="BU10" s="146">
        <f t="shared" si="18"/>
        <v>0</v>
      </c>
      <c r="BV10" s="146">
        <f t="shared" si="18"/>
        <v>0</v>
      </c>
      <c r="BW10" s="146">
        <f t="shared" si="18"/>
        <v>0</v>
      </c>
      <c r="BX10" s="146">
        <f t="shared" si="18"/>
        <v>0</v>
      </c>
      <c r="BY10" s="146">
        <f t="shared" si="18"/>
        <v>0</v>
      </c>
      <c r="BZ10" s="146">
        <f t="shared" si="18"/>
        <v>0</v>
      </c>
      <c r="CA10" s="146">
        <f t="shared" si="18"/>
        <v>0</v>
      </c>
      <c r="CB10" s="146">
        <f t="shared" si="18"/>
        <v>0</v>
      </c>
      <c r="CC10" s="146">
        <f t="shared" si="18"/>
        <v>0</v>
      </c>
      <c r="CD10" s="146">
        <f t="shared" si="18"/>
        <v>0</v>
      </c>
      <c r="CE10" s="146">
        <f t="shared" si="18"/>
        <v>0</v>
      </c>
      <c r="CF10" s="146">
        <f t="shared" si="18"/>
        <v>0</v>
      </c>
      <c r="CG10" s="146">
        <f t="shared" si="18"/>
        <v>0</v>
      </c>
      <c r="CH10" s="146">
        <f t="shared" si="18"/>
        <v>0</v>
      </c>
      <c r="CI10" s="146">
        <f t="shared" si="18"/>
        <v>0</v>
      </c>
      <c r="CJ10" s="146">
        <f t="shared" si="18"/>
        <v>0</v>
      </c>
      <c r="CK10" s="146">
        <f t="shared" si="18"/>
        <v>0</v>
      </c>
      <c r="CL10" s="146">
        <f t="shared" si="18"/>
        <v>0</v>
      </c>
      <c r="CM10" s="146">
        <f t="shared" si="18"/>
        <v>0</v>
      </c>
      <c r="CN10" s="146">
        <f t="shared" si="18"/>
        <v>0</v>
      </c>
      <c r="CO10" s="146">
        <f t="shared" si="18"/>
        <v>0</v>
      </c>
      <c r="CP10" s="146">
        <f t="shared" si="18"/>
        <v>0</v>
      </c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6">
        <f t="shared" si="8"/>
        <v>0</v>
      </c>
      <c r="EJ10" s="144">
        <f t="shared" ref="EJ10:EO10" si="19">SUM(EJ54:EJ134)</f>
        <v>0</v>
      </c>
      <c r="EK10" s="144">
        <f t="shared" si="19"/>
        <v>0</v>
      </c>
      <c r="EL10" s="144">
        <f t="shared" si="19"/>
        <v>0</v>
      </c>
      <c r="EM10" s="144">
        <f t="shared" si="19"/>
        <v>0</v>
      </c>
      <c r="EN10" s="144">
        <f t="shared" si="19"/>
        <v>0</v>
      </c>
      <c r="EO10" s="144">
        <f t="shared" si="19"/>
        <v>0</v>
      </c>
      <c r="EP10" s="147">
        <f t="shared" si="10"/>
        <v>482</v>
      </c>
      <c r="EQ10" s="148">
        <f t="shared" ref="EQ10:EU10" si="20">SUM(EQ54:EQ161)</f>
        <v>203</v>
      </c>
      <c r="ER10" s="148">
        <f t="shared" si="20"/>
        <v>272</v>
      </c>
      <c r="ES10" s="148">
        <f t="shared" si="20"/>
        <v>7</v>
      </c>
      <c r="ET10" s="148">
        <f t="shared" si="20"/>
        <v>8</v>
      </c>
      <c r="EU10" s="148">
        <f t="shared" si="20"/>
        <v>19</v>
      </c>
      <c r="EV10" s="149">
        <f t="shared" si="12"/>
        <v>364</v>
      </c>
      <c r="EW10" s="150">
        <f t="shared" ref="EW10:FC10" si="21">SUM(EW54:EW161)</f>
        <v>162</v>
      </c>
      <c r="EX10" s="150">
        <f t="shared" si="21"/>
        <v>197</v>
      </c>
      <c r="EY10" s="150">
        <f t="shared" si="21"/>
        <v>5</v>
      </c>
      <c r="EZ10" s="151">
        <f t="shared" si="21"/>
        <v>49</v>
      </c>
      <c r="FA10" s="151">
        <f t="shared" si="21"/>
        <v>21</v>
      </c>
      <c r="FB10" s="151">
        <f t="shared" si="21"/>
        <v>26</v>
      </c>
      <c r="FC10" s="151">
        <f t="shared" si="21"/>
        <v>0</v>
      </c>
      <c r="FD10" s="152">
        <f t="shared" ref="FD10:FG10" si="22">SUM(FD54:FD175)</f>
        <v>109</v>
      </c>
      <c r="FE10" s="152">
        <f t="shared" si="22"/>
        <v>39</v>
      </c>
      <c r="FF10" s="152">
        <f t="shared" si="22"/>
        <v>73</v>
      </c>
      <c r="FG10" s="152">
        <f t="shared" si="22"/>
        <v>0</v>
      </c>
      <c r="FH10" s="153"/>
      <c r="FI10" s="152">
        <f t="shared" ref="FI10:FJ10" si="23">SUM(FI54:FI175)</f>
        <v>59</v>
      </c>
      <c r="FJ10" s="152">
        <f t="shared" si="23"/>
        <v>200454</v>
      </c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</row>
    <row r="11" spans="1:176" ht="15.75" customHeight="1">
      <c r="A11" s="133"/>
      <c r="B11" s="134" t="s">
        <v>436</v>
      </c>
      <c r="C11" s="140"/>
      <c r="D11" s="140">
        <f t="shared" ref="D11:O11" si="24">D166+D169+D172+D173+D174+D175</f>
        <v>8</v>
      </c>
      <c r="E11" s="154">
        <f t="shared" si="24"/>
        <v>63884</v>
      </c>
      <c r="F11" s="141">
        <f t="shared" si="24"/>
        <v>5</v>
      </c>
      <c r="G11" s="141">
        <f t="shared" si="24"/>
        <v>3</v>
      </c>
      <c r="H11" s="140">
        <f t="shared" si="24"/>
        <v>137</v>
      </c>
      <c r="I11" s="140">
        <f t="shared" si="24"/>
        <v>81</v>
      </c>
      <c r="J11" s="140">
        <f t="shared" si="24"/>
        <v>103</v>
      </c>
      <c r="K11" s="140">
        <f t="shared" si="24"/>
        <v>26</v>
      </c>
      <c r="L11" s="140">
        <f t="shared" si="24"/>
        <v>0</v>
      </c>
      <c r="M11" s="140">
        <f t="shared" si="24"/>
        <v>0</v>
      </c>
      <c r="N11" s="140">
        <f t="shared" si="24"/>
        <v>0</v>
      </c>
      <c r="O11" s="140">
        <f t="shared" si="24"/>
        <v>0</v>
      </c>
      <c r="P11" s="142">
        <f t="shared" ref="P11:S11" si="25">COUNTA(P141:P175)</f>
        <v>5</v>
      </c>
      <c r="Q11" s="142">
        <f t="shared" si="25"/>
        <v>0</v>
      </c>
      <c r="R11" s="142">
        <f t="shared" si="25"/>
        <v>4</v>
      </c>
      <c r="S11" s="142">
        <f t="shared" si="25"/>
        <v>6</v>
      </c>
      <c r="T11" s="156"/>
      <c r="U11" s="142">
        <f>COUNTA(U141:U175)</f>
        <v>3</v>
      </c>
      <c r="V11" s="142"/>
      <c r="W11" s="142"/>
      <c r="X11" s="142"/>
      <c r="Y11" s="142"/>
      <c r="Z11" s="142"/>
      <c r="AA11" s="142"/>
      <c r="AB11" s="142"/>
      <c r="AC11" s="142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>
        <f t="shared" ref="AT11:BA11" si="26">SUM(AT141:AT175)</f>
        <v>0</v>
      </c>
      <c r="AU11" s="146">
        <f t="shared" si="26"/>
        <v>0</v>
      </c>
      <c r="AV11" s="146">
        <f t="shared" si="26"/>
        <v>0</v>
      </c>
      <c r="AW11" s="146">
        <f t="shared" si="26"/>
        <v>0</v>
      </c>
      <c r="AX11" s="146">
        <f t="shared" si="26"/>
        <v>0</v>
      </c>
      <c r="AY11" s="146">
        <f t="shared" si="26"/>
        <v>0</v>
      </c>
      <c r="AZ11" s="146">
        <f t="shared" si="26"/>
        <v>0</v>
      </c>
      <c r="BA11" s="146">
        <f t="shared" si="26"/>
        <v>0</v>
      </c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39">
        <f t="shared" ref="CQ11:DR11" si="27">SUM(CQ141:CQ175)</f>
        <v>0</v>
      </c>
      <c r="CR11" s="139">
        <f t="shared" si="27"/>
        <v>0</v>
      </c>
      <c r="CS11" s="139">
        <f t="shared" si="27"/>
        <v>0</v>
      </c>
      <c r="CT11" s="139">
        <f t="shared" si="27"/>
        <v>0</v>
      </c>
      <c r="CU11" s="139">
        <f t="shared" si="27"/>
        <v>0</v>
      </c>
      <c r="CV11" s="139">
        <f t="shared" si="27"/>
        <v>0</v>
      </c>
      <c r="CW11" s="139">
        <f t="shared" si="27"/>
        <v>0</v>
      </c>
      <c r="CX11" s="139">
        <f t="shared" si="27"/>
        <v>0</v>
      </c>
      <c r="CY11" s="139">
        <f t="shared" si="27"/>
        <v>0</v>
      </c>
      <c r="CZ11" s="139">
        <f t="shared" si="27"/>
        <v>0</v>
      </c>
      <c r="DA11" s="139">
        <f t="shared" si="27"/>
        <v>0</v>
      </c>
      <c r="DB11" s="139">
        <f t="shared" si="27"/>
        <v>0</v>
      </c>
      <c r="DC11" s="139">
        <f t="shared" si="27"/>
        <v>0</v>
      </c>
      <c r="DD11" s="139">
        <f t="shared" si="27"/>
        <v>0</v>
      </c>
      <c r="DE11" s="139">
        <f t="shared" si="27"/>
        <v>0</v>
      </c>
      <c r="DF11" s="139">
        <f t="shared" si="27"/>
        <v>0</v>
      </c>
      <c r="DG11" s="139">
        <f t="shared" si="27"/>
        <v>0</v>
      </c>
      <c r="DH11" s="139">
        <f t="shared" si="27"/>
        <v>0</v>
      </c>
      <c r="DI11" s="139">
        <f t="shared" si="27"/>
        <v>0</v>
      </c>
      <c r="DJ11" s="139">
        <f t="shared" si="27"/>
        <v>0</v>
      </c>
      <c r="DK11" s="139">
        <f t="shared" si="27"/>
        <v>0</v>
      </c>
      <c r="DL11" s="139">
        <f t="shared" si="27"/>
        <v>0</v>
      </c>
      <c r="DM11" s="139">
        <f t="shared" si="27"/>
        <v>0</v>
      </c>
      <c r="DN11" s="139">
        <f t="shared" si="27"/>
        <v>0</v>
      </c>
      <c r="DO11" s="139">
        <f t="shared" si="27"/>
        <v>0</v>
      </c>
      <c r="DP11" s="139">
        <f t="shared" si="27"/>
        <v>0</v>
      </c>
      <c r="DQ11" s="139">
        <f t="shared" si="27"/>
        <v>0</v>
      </c>
      <c r="DR11" s="139">
        <f t="shared" si="27"/>
        <v>0</v>
      </c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46"/>
      <c r="EJ11" s="146"/>
      <c r="EK11" s="146"/>
      <c r="EL11" s="146"/>
      <c r="EM11" s="146"/>
      <c r="EN11" s="146"/>
      <c r="EO11" s="146"/>
      <c r="EP11" s="147">
        <f t="shared" si="10"/>
        <v>0</v>
      </c>
      <c r="EQ11" s="157"/>
      <c r="ER11" s="157"/>
      <c r="ES11" s="157"/>
      <c r="ET11" s="157"/>
      <c r="EU11" s="157"/>
      <c r="EV11" s="149">
        <f t="shared" si="12"/>
        <v>0</v>
      </c>
      <c r="EW11" s="158"/>
      <c r="EX11" s="158"/>
      <c r="EY11" s="158"/>
      <c r="EZ11" s="159"/>
      <c r="FA11" s="159"/>
      <c r="FB11" s="159"/>
      <c r="FC11" s="159"/>
      <c r="FD11" s="160"/>
      <c r="FE11" s="160"/>
      <c r="FF11" s="160"/>
      <c r="FG11" s="160"/>
      <c r="FH11" s="161"/>
      <c r="FI11" s="160"/>
      <c r="FJ11" s="160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</row>
    <row r="12" spans="1:176" ht="15.75" customHeight="1">
      <c r="A12" s="162">
        <v>1</v>
      </c>
      <c r="B12" s="163" t="s">
        <v>27</v>
      </c>
      <c r="C12" s="164"/>
      <c r="D12" s="165">
        <v>2</v>
      </c>
      <c r="E12" s="164">
        <f>SUM(E13:E14)</f>
        <v>3818</v>
      </c>
      <c r="F12" s="166">
        <v>2</v>
      </c>
      <c r="G12" s="166">
        <v>0</v>
      </c>
      <c r="H12" s="164">
        <f t="shared" ref="H12:O12" si="28">SUM(H13:H14)</f>
        <v>13</v>
      </c>
      <c r="I12" s="164">
        <f t="shared" si="28"/>
        <v>12</v>
      </c>
      <c r="J12" s="164">
        <f t="shared" si="28"/>
        <v>6</v>
      </c>
      <c r="K12" s="164">
        <f t="shared" si="28"/>
        <v>7</v>
      </c>
      <c r="L12" s="164">
        <f t="shared" si="28"/>
        <v>0</v>
      </c>
      <c r="M12" s="164">
        <f t="shared" si="28"/>
        <v>0</v>
      </c>
      <c r="N12" s="164">
        <f t="shared" si="28"/>
        <v>0</v>
      </c>
      <c r="O12" s="164">
        <f t="shared" si="28"/>
        <v>0</v>
      </c>
      <c r="P12" s="167">
        <v>2009</v>
      </c>
      <c r="Q12" s="167">
        <v>1</v>
      </c>
      <c r="R12" s="167">
        <v>2016</v>
      </c>
      <c r="S12" s="167">
        <v>2015</v>
      </c>
      <c r="T12" s="167">
        <v>1</v>
      </c>
      <c r="U12" s="167">
        <v>2017</v>
      </c>
      <c r="V12" s="168"/>
      <c r="W12" s="168"/>
      <c r="X12" s="168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14">
        <f t="shared" si="10"/>
        <v>17</v>
      </c>
      <c r="EQ12" s="167">
        <v>6</v>
      </c>
      <c r="ER12" s="167">
        <v>8</v>
      </c>
      <c r="ES12" s="167">
        <v>3</v>
      </c>
      <c r="ET12" s="167"/>
      <c r="EU12" s="167">
        <v>3</v>
      </c>
      <c r="EV12" s="14">
        <f t="shared" si="12"/>
        <v>12</v>
      </c>
      <c r="EW12" s="167">
        <v>5</v>
      </c>
      <c r="EX12" s="167">
        <v>7</v>
      </c>
      <c r="EY12" s="167"/>
      <c r="EZ12" s="167">
        <v>1</v>
      </c>
      <c r="FA12" s="167"/>
      <c r="FB12" s="167">
        <v>1</v>
      </c>
      <c r="FC12" s="167"/>
      <c r="FD12" s="167">
        <v>1</v>
      </c>
      <c r="FE12" s="167">
        <v>1</v>
      </c>
      <c r="FF12" s="167"/>
      <c r="FG12" s="167">
        <v>3</v>
      </c>
      <c r="FH12" s="167"/>
      <c r="FI12" s="167">
        <v>2</v>
      </c>
      <c r="FJ12" s="167">
        <v>3818.5</v>
      </c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</row>
    <row r="13" spans="1:176" ht="15.75" customHeight="1">
      <c r="A13" s="16"/>
      <c r="B13" s="16">
        <v>1</v>
      </c>
      <c r="C13" s="14" t="s">
        <v>437</v>
      </c>
      <c r="D13" s="14"/>
      <c r="E13" s="14">
        <v>2471</v>
      </c>
      <c r="F13" s="16">
        <v>2011</v>
      </c>
      <c r="G13" s="16"/>
      <c r="H13" s="14">
        <v>7</v>
      </c>
      <c r="I13" s="14">
        <v>7</v>
      </c>
      <c r="J13" s="14"/>
      <c r="K13" s="14">
        <v>7</v>
      </c>
      <c r="L13" s="14"/>
      <c r="M13" s="14"/>
      <c r="N13" s="14"/>
      <c r="O13" s="169"/>
      <c r="P13" s="167"/>
      <c r="Q13" s="167"/>
      <c r="R13" s="167"/>
      <c r="S13" s="167"/>
      <c r="T13" s="167"/>
      <c r="U13" s="167"/>
      <c r="V13" s="168"/>
      <c r="W13" s="168"/>
      <c r="X13" s="168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14"/>
      <c r="EQ13" s="167"/>
      <c r="ER13" s="167"/>
      <c r="ES13" s="167"/>
      <c r="ET13" s="167"/>
      <c r="EU13" s="167"/>
      <c r="EV13" s="14"/>
      <c r="EW13" s="167"/>
      <c r="EX13" s="167"/>
      <c r="EY13" s="167"/>
      <c r="EZ13" s="167"/>
      <c r="FA13" s="167"/>
      <c r="FB13" s="167"/>
      <c r="FC13" s="167"/>
      <c r="FD13" s="167"/>
      <c r="FE13" s="167"/>
      <c r="FF13" s="167"/>
      <c r="FG13" s="167"/>
      <c r="FH13" s="167"/>
      <c r="FI13" s="167"/>
      <c r="FJ13" s="170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</row>
    <row r="14" spans="1:176" ht="15.75" customHeight="1">
      <c r="A14" s="16"/>
      <c r="B14" s="16">
        <v>2</v>
      </c>
      <c r="C14" s="14" t="s">
        <v>438</v>
      </c>
      <c r="D14" s="14"/>
      <c r="E14" s="14">
        <v>1347</v>
      </c>
      <c r="F14" s="16">
        <v>2014</v>
      </c>
      <c r="G14" s="171"/>
      <c r="H14" s="14">
        <v>6</v>
      </c>
      <c r="I14" s="14">
        <v>5</v>
      </c>
      <c r="J14" s="14">
        <v>6</v>
      </c>
      <c r="K14" s="14"/>
      <c r="L14" s="14"/>
      <c r="M14" s="14"/>
      <c r="N14" s="14"/>
      <c r="O14" s="169"/>
      <c r="P14" s="167"/>
      <c r="Q14" s="167"/>
      <c r="R14" s="167"/>
      <c r="S14" s="167"/>
      <c r="T14" s="167"/>
      <c r="U14" s="167"/>
      <c r="V14" s="168"/>
      <c r="W14" s="168"/>
      <c r="X14" s="168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14"/>
      <c r="EQ14" s="167"/>
      <c r="ER14" s="167"/>
      <c r="ES14" s="167"/>
      <c r="ET14" s="167"/>
      <c r="EU14" s="167"/>
      <c r="EV14" s="14"/>
      <c r="EW14" s="167"/>
      <c r="EX14" s="167"/>
      <c r="EY14" s="167"/>
      <c r="EZ14" s="167"/>
      <c r="FA14" s="167"/>
      <c r="FB14" s="167"/>
      <c r="FC14" s="167"/>
      <c r="FD14" s="167"/>
      <c r="FE14" s="167"/>
      <c r="FF14" s="167"/>
      <c r="FG14" s="167"/>
      <c r="FH14" s="167"/>
      <c r="FI14" s="167"/>
      <c r="FJ14" s="170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</row>
    <row r="15" spans="1:176" ht="15.75" customHeight="1">
      <c r="A15" s="162">
        <f>A12+1</f>
        <v>2</v>
      </c>
      <c r="B15" s="163" t="s">
        <v>33</v>
      </c>
      <c r="C15" s="164"/>
      <c r="D15" s="164">
        <v>10</v>
      </c>
      <c r="E15" s="164">
        <f>SUM(E16:E26)</f>
        <v>1532</v>
      </c>
      <c r="F15" s="166">
        <v>6</v>
      </c>
      <c r="G15" s="166">
        <v>0</v>
      </c>
      <c r="H15" s="164">
        <f t="shared" ref="H15:O15" si="29">SUM(H16:H26)</f>
        <v>11</v>
      </c>
      <c r="I15" s="164">
        <f t="shared" si="29"/>
        <v>11</v>
      </c>
      <c r="J15" s="164">
        <f t="shared" si="29"/>
        <v>0</v>
      </c>
      <c r="K15" s="164">
        <f t="shared" si="29"/>
        <v>11</v>
      </c>
      <c r="L15" s="164">
        <f t="shared" si="29"/>
        <v>0</v>
      </c>
      <c r="M15" s="164">
        <f t="shared" si="29"/>
        <v>0</v>
      </c>
      <c r="N15" s="164">
        <f t="shared" si="29"/>
        <v>0</v>
      </c>
      <c r="O15" s="164">
        <f t="shared" si="29"/>
        <v>4</v>
      </c>
      <c r="P15" s="167"/>
      <c r="Q15" s="167"/>
      <c r="R15" s="167">
        <v>2018</v>
      </c>
      <c r="S15" s="167"/>
      <c r="T15" s="167"/>
      <c r="U15" s="167">
        <v>2017</v>
      </c>
      <c r="V15" s="168"/>
      <c r="W15" s="168"/>
      <c r="X15" s="168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14">
        <v>11</v>
      </c>
      <c r="EQ15" s="167"/>
      <c r="ER15" s="167">
        <v>11</v>
      </c>
      <c r="ES15" s="167"/>
      <c r="ET15" s="167"/>
      <c r="EU15" s="167"/>
      <c r="EV15" s="14">
        <v>11</v>
      </c>
      <c r="EW15" s="167"/>
      <c r="EX15" s="167">
        <v>11</v>
      </c>
      <c r="EY15" s="167"/>
      <c r="EZ15" s="167">
        <v>2</v>
      </c>
      <c r="FA15" s="167"/>
      <c r="FB15" s="167">
        <v>2</v>
      </c>
      <c r="FC15" s="167"/>
      <c r="FD15" s="167">
        <v>2</v>
      </c>
      <c r="FE15" s="167"/>
      <c r="FF15" s="167">
        <v>2</v>
      </c>
      <c r="FG15" s="167"/>
      <c r="FH15" s="167"/>
      <c r="FI15" s="167">
        <v>10</v>
      </c>
      <c r="FJ15" s="170">
        <v>1279</v>
      </c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</row>
    <row r="16" spans="1:176" ht="15.75" customHeight="1">
      <c r="A16" s="16"/>
      <c r="B16" s="16">
        <v>1</v>
      </c>
      <c r="C16" s="14" t="s">
        <v>439</v>
      </c>
      <c r="D16" s="14"/>
      <c r="E16" s="16">
        <v>420</v>
      </c>
      <c r="F16" s="16">
        <v>2003</v>
      </c>
      <c r="G16" s="16"/>
      <c r="H16" s="14">
        <v>1</v>
      </c>
      <c r="I16" s="14">
        <v>1</v>
      </c>
      <c r="J16" s="14"/>
      <c r="K16" s="14">
        <v>1</v>
      </c>
      <c r="L16" s="14"/>
      <c r="M16" s="14"/>
      <c r="N16" s="14"/>
      <c r="O16" s="169"/>
      <c r="P16" s="167"/>
      <c r="Q16" s="167"/>
      <c r="R16" s="167"/>
      <c r="S16" s="167"/>
      <c r="T16" s="167"/>
      <c r="U16" s="167"/>
      <c r="V16" s="168"/>
      <c r="W16" s="168"/>
      <c r="X16" s="168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14"/>
      <c r="EQ16" s="167"/>
      <c r="ER16" s="167"/>
      <c r="ES16" s="167"/>
      <c r="ET16" s="167"/>
      <c r="EU16" s="167"/>
      <c r="EV16" s="14"/>
      <c r="EW16" s="167"/>
      <c r="EX16" s="167"/>
      <c r="EY16" s="167"/>
      <c r="EZ16" s="167"/>
      <c r="FA16" s="167"/>
      <c r="FB16" s="167"/>
      <c r="FC16" s="167"/>
      <c r="FD16" s="167"/>
      <c r="FE16" s="167"/>
      <c r="FF16" s="167"/>
      <c r="FG16" s="167"/>
      <c r="FH16" s="167"/>
      <c r="FI16" s="167"/>
      <c r="FJ16" s="16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</row>
    <row r="17" spans="1:176" ht="15.75" customHeight="1">
      <c r="A17" s="16"/>
      <c r="B17" s="16">
        <v>2</v>
      </c>
      <c r="C17" s="14" t="s">
        <v>440</v>
      </c>
      <c r="D17" s="14"/>
      <c r="E17" s="16">
        <v>180</v>
      </c>
      <c r="F17" s="16">
        <v>2004</v>
      </c>
      <c r="G17" s="16"/>
      <c r="H17" s="14">
        <v>1</v>
      </c>
      <c r="I17" s="14">
        <v>1</v>
      </c>
      <c r="J17" s="14"/>
      <c r="K17" s="14">
        <v>1</v>
      </c>
      <c r="L17" s="14"/>
      <c r="M17" s="14"/>
      <c r="N17" s="14"/>
      <c r="O17" s="169"/>
      <c r="P17" s="167"/>
      <c r="Q17" s="167"/>
      <c r="R17" s="167"/>
      <c r="S17" s="167"/>
      <c r="T17" s="167"/>
      <c r="U17" s="167"/>
      <c r="V17" s="168"/>
      <c r="W17" s="168"/>
      <c r="X17" s="168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14"/>
      <c r="EQ17" s="167"/>
      <c r="ER17" s="167"/>
      <c r="ES17" s="167"/>
      <c r="ET17" s="167"/>
      <c r="EU17" s="167"/>
      <c r="EV17" s="14"/>
      <c r="EW17" s="167"/>
      <c r="EX17" s="167"/>
      <c r="EY17" s="167"/>
      <c r="EZ17" s="167"/>
      <c r="FA17" s="167"/>
      <c r="FB17" s="167"/>
      <c r="FC17" s="167"/>
      <c r="FD17" s="167"/>
      <c r="FE17" s="167"/>
      <c r="FF17" s="167"/>
      <c r="FG17" s="167"/>
      <c r="FH17" s="167"/>
      <c r="FI17" s="167"/>
      <c r="FJ17" s="16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</row>
    <row r="18" spans="1:176" ht="15.75" customHeight="1">
      <c r="A18" s="16"/>
      <c r="B18" s="16">
        <v>3</v>
      </c>
      <c r="C18" s="14" t="s">
        <v>441</v>
      </c>
      <c r="D18" s="14"/>
      <c r="E18" s="16">
        <v>240</v>
      </c>
      <c r="F18" s="16">
        <v>2005</v>
      </c>
      <c r="G18" s="16"/>
      <c r="H18" s="14">
        <v>1</v>
      </c>
      <c r="I18" s="14">
        <v>1</v>
      </c>
      <c r="J18" s="14"/>
      <c r="K18" s="14">
        <v>1</v>
      </c>
      <c r="L18" s="14"/>
      <c r="M18" s="14"/>
      <c r="N18" s="14"/>
      <c r="O18" s="169"/>
      <c r="P18" s="167"/>
      <c r="Q18" s="167"/>
      <c r="R18" s="167"/>
      <c r="S18" s="167"/>
      <c r="T18" s="167"/>
      <c r="U18" s="167"/>
      <c r="V18" s="168"/>
      <c r="W18" s="168"/>
      <c r="X18" s="168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14"/>
      <c r="EQ18" s="167"/>
      <c r="ER18" s="167"/>
      <c r="ES18" s="167"/>
      <c r="ET18" s="167"/>
      <c r="EU18" s="167"/>
      <c r="EV18" s="14"/>
      <c r="EW18" s="167"/>
      <c r="EX18" s="167"/>
      <c r="EY18" s="167"/>
      <c r="EZ18" s="167"/>
      <c r="FA18" s="167"/>
      <c r="FB18" s="167"/>
      <c r="FC18" s="167"/>
      <c r="FD18" s="167"/>
      <c r="FE18" s="167"/>
      <c r="FF18" s="167"/>
      <c r="FG18" s="167"/>
      <c r="FH18" s="167"/>
      <c r="FI18" s="167"/>
      <c r="FJ18" s="16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</row>
    <row r="19" spans="1:176" ht="15.75" customHeight="1">
      <c r="A19" s="16"/>
      <c r="B19" s="16">
        <v>4</v>
      </c>
      <c r="C19" s="14" t="s">
        <v>442</v>
      </c>
      <c r="D19" s="14"/>
      <c r="E19" s="16" t="s">
        <v>443</v>
      </c>
      <c r="F19" s="16" t="s">
        <v>443</v>
      </c>
      <c r="G19" s="16"/>
      <c r="H19" s="14">
        <v>1</v>
      </c>
      <c r="I19" s="14">
        <v>1</v>
      </c>
      <c r="J19" s="14"/>
      <c r="K19" s="14">
        <v>1</v>
      </c>
      <c r="L19" s="14"/>
      <c r="M19" s="14"/>
      <c r="N19" s="14"/>
      <c r="O19" s="169">
        <v>1</v>
      </c>
      <c r="P19" s="167"/>
      <c r="Q19" s="167"/>
      <c r="R19" s="167"/>
      <c r="S19" s="167"/>
      <c r="T19" s="167"/>
      <c r="U19" s="167"/>
      <c r="V19" s="168"/>
      <c r="W19" s="168"/>
      <c r="X19" s="168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14"/>
      <c r="EQ19" s="167"/>
      <c r="ER19" s="167"/>
      <c r="ES19" s="167"/>
      <c r="ET19" s="167"/>
      <c r="EU19" s="167"/>
      <c r="EV19" s="14"/>
      <c r="EW19" s="167"/>
      <c r="EX19" s="167"/>
      <c r="EY19" s="167"/>
      <c r="EZ19" s="167"/>
      <c r="FA19" s="167"/>
      <c r="FB19" s="167"/>
      <c r="FC19" s="167"/>
      <c r="FD19" s="167"/>
      <c r="FE19" s="167"/>
      <c r="FF19" s="167"/>
      <c r="FG19" s="167"/>
      <c r="FH19" s="167"/>
      <c r="FI19" s="167"/>
      <c r="FJ19" s="16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</row>
    <row r="20" spans="1:176" ht="15.75" customHeight="1">
      <c r="A20" s="16"/>
      <c r="B20" s="16">
        <v>5</v>
      </c>
      <c r="C20" s="14" t="s">
        <v>444</v>
      </c>
      <c r="D20" s="14"/>
      <c r="E20" s="16" t="s">
        <v>443</v>
      </c>
      <c r="F20" s="16" t="s">
        <v>443</v>
      </c>
      <c r="G20" s="16"/>
      <c r="H20" s="14">
        <v>1</v>
      </c>
      <c r="I20" s="14">
        <v>1</v>
      </c>
      <c r="J20" s="14"/>
      <c r="K20" s="14">
        <v>1</v>
      </c>
      <c r="L20" s="14"/>
      <c r="M20" s="14"/>
      <c r="N20" s="14"/>
      <c r="O20" s="169">
        <v>1</v>
      </c>
      <c r="P20" s="167"/>
      <c r="Q20" s="167"/>
      <c r="R20" s="167"/>
      <c r="S20" s="167"/>
      <c r="T20" s="167"/>
      <c r="U20" s="167"/>
      <c r="V20" s="168"/>
      <c r="W20" s="168"/>
      <c r="X20" s="168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14"/>
      <c r="EQ20" s="167"/>
      <c r="ER20" s="167"/>
      <c r="ES20" s="167"/>
      <c r="ET20" s="167"/>
      <c r="EU20" s="167"/>
      <c r="EV20" s="14"/>
      <c r="EW20" s="167"/>
      <c r="EX20" s="167"/>
      <c r="EY20" s="167"/>
      <c r="EZ20" s="167"/>
      <c r="FA20" s="167"/>
      <c r="FB20" s="167"/>
      <c r="FC20" s="167"/>
      <c r="FD20" s="167"/>
      <c r="FE20" s="167"/>
      <c r="FF20" s="167"/>
      <c r="FG20" s="167"/>
      <c r="FH20" s="167"/>
      <c r="FI20" s="167"/>
      <c r="FJ20" s="16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</row>
    <row r="21" spans="1:176" ht="15.75" customHeight="1">
      <c r="A21" s="16"/>
      <c r="B21" s="16">
        <v>6</v>
      </c>
      <c r="C21" s="14" t="s">
        <v>445</v>
      </c>
      <c r="D21" s="14"/>
      <c r="E21" s="16">
        <v>240</v>
      </c>
      <c r="F21" s="16">
        <v>2011</v>
      </c>
      <c r="G21" s="16"/>
      <c r="H21" s="14">
        <v>1</v>
      </c>
      <c r="I21" s="14">
        <v>1</v>
      </c>
      <c r="J21" s="14"/>
      <c r="K21" s="14">
        <v>1</v>
      </c>
      <c r="L21" s="14"/>
      <c r="M21" s="14"/>
      <c r="N21" s="14"/>
      <c r="O21" s="169"/>
      <c r="P21" s="167"/>
      <c r="Q21" s="167"/>
      <c r="R21" s="167"/>
      <c r="S21" s="167"/>
      <c r="T21" s="167"/>
      <c r="U21" s="167"/>
      <c r="V21" s="168"/>
      <c r="W21" s="168"/>
      <c r="X21" s="168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14"/>
      <c r="EQ21" s="167"/>
      <c r="ER21" s="167"/>
      <c r="ES21" s="167"/>
      <c r="ET21" s="167"/>
      <c r="EU21" s="167"/>
      <c r="EV21" s="14"/>
      <c r="EW21" s="167"/>
      <c r="EX21" s="167"/>
      <c r="EY21" s="167"/>
      <c r="EZ21" s="167"/>
      <c r="FA21" s="167"/>
      <c r="FB21" s="167"/>
      <c r="FC21" s="167"/>
      <c r="FD21" s="167"/>
      <c r="FE21" s="167"/>
      <c r="FF21" s="167"/>
      <c r="FG21" s="167"/>
      <c r="FH21" s="167"/>
      <c r="FI21" s="167"/>
      <c r="FJ21" s="16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</row>
    <row r="22" spans="1:176" ht="15.75" customHeight="1">
      <c r="A22" s="16"/>
      <c r="B22" s="16">
        <v>7</v>
      </c>
      <c r="C22" s="14" t="s">
        <v>446</v>
      </c>
      <c r="D22" s="14"/>
      <c r="E22" s="16" t="s">
        <v>443</v>
      </c>
      <c r="F22" s="16" t="s">
        <v>443</v>
      </c>
      <c r="G22" s="16"/>
      <c r="H22" s="14">
        <v>1</v>
      </c>
      <c r="I22" s="14">
        <v>1</v>
      </c>
      <c r="J22" s="14"/>
      <c r="K22" s="14">
        <v>1</v>
      </c>
      <c r="L22" s="14"/>
      <c r="M22" s="14"/>
      <c r="N22" s="14"/>
      <c r="O22" s="169">
        <v>1</v>
      </c>
      <c r="P22" s="167"/>
      <c r="Q22" s="167"/>
      <c r="R22" s="167"/>
      <c r="S22" s="167"/>
      <c r="T22" s="167"/>
      <c r="U22" s="167"/>
      <c r="V22" s="168"/>
      <c r="W22" s="168"/>
      <c r="X22" s="168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14"/>
      <c r="EQ22" s="167"/>
      <c r="ER22" s="167"/>
      <c r="ES22" s="167"/>
      <c r="ET22" s="167"/>
      <c r="EU22" s="167"/>
      <c r="EV22" s="14"/>
      <c r="EW22" s="167"/>
      <c r="EX22" s="167"/>
      <c r="EY22" s="167"/>
      <c r="EZ22" s="167"/>
      <c r="FA22" s="167"/>
      <c r="FB22" s="167"/>
      <c r="FC22" s="167"/>
      <c r="FD22" s="167"/>
      <c r="FE22" s="167"/>
      <c r="FF22" s="167"/>
      <c r="FG22" s="167"/>
      <c r="FH22" s="167"/>
      <c r="FI22" s="167"/>
      <c r="FJ22" s="16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</row>
    <row r="23" spans="1:176" ht="15.75" customHeight="1">
      <c r="A23" s="16"/>
      <c r="B23" s="16">
        <v>8</v>
      </c>
      <c r="C23" s="14" t="s">
        <v>447</v>
      </c>
      <c r="D23" s="14"/>
      <c r="E23" s="16">
        <v>270</v>
      </c>
      <c r="F23" s="16">
        <v>2005</v>
      </c>
      <c r="G23" s="16"/>
      <c r="H23" s="14">
        <v>1</v>
      </c>
      <c r="I23" s="14">
        <v>1</v>
      </c>
      <c r="J23" s="14"/>
      <c r="K23" s="14">
        <v>1</v>
      </c>
      <c r="L23" s="14"/>
      <c r="M23" s="14"/>
      <c r="N23" s="14"/>
      <c r="O23" s="169"/>
      <c r="P23" s="167"/>
      <c r="Q23" s="167"/>
      <c r="R23" s="167"/>
      <c r="S23" s="167"/>
      <c r="T23" s="167"/>
      <c r="U23" s="167"/>
      <c r="V23" s="168"/>
      <c r="W23" s="168"/>
      <c r="X23" s="168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14"/>
      <c r="EQ23" s="167"/>
      <c r="ER23" s="167"/>
      <c r="ES23" s="167"/>
      <c r="ET23" s="167"/>
      <c r="EU23" s="167"/>
      <c r="EV23" s="14"/>
      <c r="EW23" s="167"/>
      <c r="EX23" s="167"/>
      <c r="EY23" s="167"/>
      <c r="EZ23" s="167"/>
      <c r="FA23" s="167"/>
      <c r="FB23" s="167"/>
      <c r="FC23" s="167"/>
      <c r="FD23" s="167"/>
      <c r="FE23" s="167"/>
      <c r="FF23" s="167"/>
      <c r="FG23" s="167"/>
      <c r="FH23" s="167"/>
      <c r="FI23" s="167"/>
      <c r="FJ23" s="16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</row>
    <row r="24" spans="1:176" ht="15.75" customHeight="1">
      <c r="A24" s="16"/>
      <c r="B24" s="16">
        <v>9</v>
      </c>
      <c r="C24" s="14" t="s">
        <v>448</v>
      </c>
      <c r="D24" s="14"/>
      <c r="E24" s="16" t="s">
        <v>443</v>
      </c>
      <c r="F24" s="16" t="s">
        <v>443</v>
      </c>
      <c r="G24" s="16"/>
      <c r="H24" s="14">
        <v>1</v>
      </c>
      <c r="I24" s="14">
        <v>1</v>
      </c>
      <c r="J24" s="14"/>
      <c r="K24" s="14">
        <v>1</v>
      </c>
      <c r="L24" s="14"/>
      <c r="M24" s="14"/>
      <c r="N24" s="14"/>
      <c r="O24" s="169"/>
      <c r="P24" s="167"/>
      <c r="Q24" s="167"/>
      <c r="R24" s="167"/>
      <c r="S24" s="167"/>
      <c r="T24" s="167"/>
      <c r="U24" s="167"/>
      <c r="V24" s="168"/>
      <c r="W24" s="168"/>
      <c r="X24" s="168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14"/>
      <c r="EQ24" s="167"/>
      <c r="ER24" s="167"/>
      <c r="ES24" s="167"/>
      <c r="ET24" s="167"/>
      <c r="EU24" s="167"/>
      <c r="EV24" s="14"/>
      <c r="EW24" s="167"/>
      <c r="EX24" s="167"/>
      <c r="EY24" s="167"/>
      <c r="EZ24" s="167"/>
      <c r="FA24" s="167"/>
      <c r="FB24" s="167"/>
      <c r="FC24" s="167"/>
      <c r="FD24" s="167"/>
      <c r="FE24" s="167"/>
      <c r="FF24" s="167"/>
      <c r="FG24" s="167"/>
      <c r="FH24" s="167"/>
      <c r="FI24" s="167"/>
      <c r="FJ24" s="16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</row>
    <row r="25" spans="1:176" ht="15.75" customHeight="1">
      <c r="A25" s="16"/>
      <c r="B25" s="16">
        <v>10</v>
      </c>
      <c r="C25" s="14" t="s">
        <v>449</v>
      </c>
      <c r="D25" s="14"/>
      <c r="E25" s="16">
        <v>182</v>
      </c>
      <c r="F25" s="16">
        <v>2010</v>
      </c>
      <c r="G25" s="16"/>
      <c r="H25" s="14">
        <v>1</v>
      </c>
      <c r="I25" s="14">
        <v>1</v>
      </c>
      <c r="J25" s="14"/>
      <c r="K25" s="14">
        <v>1</v>
      </c>
      <c r="L25" s="14"/>
      <c r="M25" s="14"/>
      <c r="N25" s="14"/>
      <c r="O25" s="169"/>
      <c r="P25" s="167"/>
      <c r="Q25" s="167"/>
      <c r="R25" s="167"/>
      <c r="S25" s="167"/>
      <c r="T25" s="167"/>
      <c r="U25" s="167"/>
      <c r="V25" s="168"/>
      <c r="W25" s="168"/>
      <c r="X25" s="168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14"/>
      <c r="EQ25" s="167"/>
      <c r="ER25" s="167"/>
      <c r="ES25" s="167"/>
      <c r="ET25" s="167"/>
      <c r="EU25" s="167"/>
      <c r="EV25" s="14"/>
      <c r="EW25" s="167"/>
      <c r="EX25" s="167"/>
      <c r="EY25" s="167"/>
      <c r="EZ25" s="167"/>
      <c r="FA25" s="167"/>
      <c r="FB25" s="167"/>
      <c r="FC25" s="167"/>
      <c r="FD25" s="167"/>
      <c r="FE25" s="167"/>
      <c r="FF25" s="167"/>
      <c r="FG25" s="167"/>
      <c r="FH25" s="167"/>
      <c r="FI25" s="167"/>
      <c r="FJ25" s="16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</row>
    <row r="26" spans="1:176" ht="15.75" customHeight="1">
      <c r="A26" s="16"/>
      <c r="B26" s="16">
        <v>11</v>
      </c>
      <c r="C26" s="14" t="s">
        <v>450</v>
      </c>
      <c r="D26" s="14"/>
      <c r="E26" s="16" t="s">
        <v>443</v>
      </c>
      <c r="F26" s="16" t="s">
        <v>443</v>
      </c>
      <c r="G26" s="16"/>
      <c r="H26" s="14">
        <v>1</v>
      </c>
      <c r="I26" s="14">
        <v>1</v>
      </c>
      <c r="J26" s="14"/>
      <c r="K26" s="14">
        <v>1</v>
      </c>
      <c r="L26" s="14"/>
      <c r="M26" s="14"/>
      <c r="N26" s="14"/>
      <c r="O26" s="169">
        <v>1</v>
      </c>
      <c r="P26" s="167"/>
      <c r="Q26" s="167"/>
      <c r="R26" s="167"/>
      <c r="S26" s="167"/>
      <c r="T26" s="167"/>
      <c r="U26" s="167"/>
      <c r="V26" s="168"/>
      <c r="W26" s="168"/>
      <c r="X26" s="168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14"/>
      <c r="EQ26" s="167"/>
      <c r="ER26" s="167"/>
      <c r="ES26" s="167"/>
      <c r="ET26" s="167"/>
      <c r="EU26" s="167"/>
      <c r="EV26" s="14"/>
      <c r="EW26" s="167"/>
      <c r="EX26" s="167"/>
      <c r="EY26" s="167"/>
      <c r="EZ26" s="167"/>
      <c r="FA26" s="167"/>
      <c r="FB26" s="167"/>
      <c r="FC26" s="167"/>
      <c r="FD26" s="167"/>
      <c r="FE26" s="167"/>
      <c r="FF26" s="167"/>
      <c r="FG26" s="167"/>
      <c r="FH26" s="167"/>
      <c r="FI26" s="167"/>
      <c r="FJ26" s="16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</row>
    <row r="27" spans="1:176" ht="15.75" customHeight="1">
      <c r="A27" s="162">
        <f>A15+1</f>
        <v>3</v>
      </c>
      <c r="B27" s="163" t="s">
        <v>451</v>
      </c>
      <c r="C27" s="164"/>
      <c r="D27" s="164">
        <v>7</v>
      </c>
      <c r="E27" s="164">
        <v>1203</v>
      </c>
      <c r="F27" s="166">
        <v>1</v>
      </c>
      <c r="G27" s="166"/>
      <c r="H27" s="172">
        <f t="shared" ref="H27:O27" si="30">SUM(H28:H34)</f>
        <v>7</v>
      </c>
      <c r="I27" s="172">
        <f t="shared" si="30"/>
        <v>11</v>
      </c>
      <c r="J27" s="172">
        <f t="shared" si="30"/>
        <v>0</v>
      </c>
      <c r="K27" s="172">
        <f t="shared" si="30"/>
        <v>7</v>
      </c>
      <c r="L27" s="172">
        <f t="shared" si="30"/>
        <v>0</v>
      </c>
      <c r="M27" s="172">
        <f t="shared" si="30"/>
        <v>0</v>
      </c>
      <c r="N27" s="172">
        <f t="shared" si="30"/>
        <v>0</v>
      </c>
      <c r="O27" s="172">
        <f t="shared" si="30"/>
        <v>8</v>
      </c>
      <c r="P27" s="167"/>
      <c r="Q27" s="167"/>
      <c r="R27" s="167">
        <v>2018</v>
      </c>
      <c r="S27" s="167">
        <v>2016</v>
      </c>
      <c r="T27" s="167">
        <v>1</v>
      </c>
      <c r="U27" s="167">
        <v>2017</v>
      </c>
      <c r="V27" s="168"/>
      <c r="W27" s="168"/>
      <c r="X27" s="168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14">
        <v>14</v>
      </c>
      <c r="EQ27" s="167"/>
      <c r="ER27" s="167">
        <v>14</v>
      </c>
      <c r="ES27" s="167">
        <v>0</v>
      </c>
      <c r="ET27" s="167">
        <v>0</v>
      </c>
      <c r="EU27" s="167">
        <v>0</v>
      </c>
      <c r="EV27" s="14">
        <v>10</v>
      </c>
      <c r="EW27" s="167">
        <v>0</v>
      </c>
      <c r="EX27" s="167">
        <v>10</v>
      </c>
      <c r="EY27" s="167">
        <v>0</v>
      </c>
      <c r="EZ27" s="167">
        <v>1</v>
      </c>
      <c r="FA27" s="167">
        <v>0</v>
      </c>
      <c r="FB27" s="167">
        <v>1</v>
      </c>
      <c r="FC27" s="167">
        <v>0</v>
      </c>
      <c r="FD27" s="167">
        <v>1</v>
      </c>
      <c r="FE27" s="167">
        <v>0</v>
      </c>
      <c r="FF27" s="167">
        <v>1</v>
      </c>
      <c r="FG27" s="167">
        <v>0</v>
      </c>
      <c r="FH27" s="167">
        <v>0</v>
      </c>
      <c r="FI27" s="167">
        <v>7</v>
      </c>
      <c r="FJ27" s="167">
        <v>849.3</v>
      </c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</row>
    <row r="28" spans="1:176" ht="15.75" customHeight="1">
      <c r="A28" s="16"/>
      <c r="B28" s="16">
        <v>1</v>
      </c>
      <c r="C28" s="14" t="s">
        <v>439</v>
      </c>
      <c r="D28" s="173"/>
      <c r="E28" s="173">
        <v>1203</v>
      </c>
      <c r="F28" s="174"/>
      <c r="G28" s="174"/>
      <c r="H28" s="173">
        <v>7</v>
      </c>
      <c r="I28" s="173">
        <v>3</v>
      </c>
      <c r="J28" s="173"/>
      <c r="K28" s="173">
        <v>7</v>
      </c>
      <c r="L28" s="173"/>
      <c r="M28" s="175"/>
      <c r="N28" s="175"/>
      <c r="O28" s="176"/>
      <c r="P28" s="167"/>
      <c r="Q28" s="167"/>
      <c r="R28" s="167"/>
      <c r="S28" s="167"/>
      <c r="T28" s="167"/>
      <c r="U28" s="167"/>
      <c r="V28" s="168"/>
      <c r="W28" s="168"/>
      <c r="X28" s="168"/>
      <c r="Y28" s="59"/>
      <c r="Z28" s="14"/>
      <c r="AA28" s="14"/>
      <c r="AB28" s="14"/>
      <c r="AC28" s="14"/>
      <c r="AD28" s="14"/>
      <c r="AE28" s="14"/>
      <c r="AF28" s="14"/>
      <c r="AG28" s="14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14"/>
      <c r="EQ28" s="167"/>
      <c r="ER28" s="167"/>
      <c r="ES28" s="167"/>
      <c r="ET28" s="167"/>
      <c r="EU28" s="167"/>
      <c r="EV28" s="14"/>
      <c r="EW28" s="167"/>
      <c r="EX28" s="167"/>
      <c r="EY28" s="167"/>
      <c r="EZ28" s="167"/>
      <c r="FA28" s="167"/>
      <c r="FB28" s="167"/>
      <c r="FC28" s="167"/>
      <c r="FD28" s="167"/>
      <c r="FE28" s="167"/>
      <c r="FF28" s="167"/>
      <c r="FG28" s="167"/>
      <c r="FH28" s="167"/>
      <c r="FI28" s="167"/>
      <c r="FJ28" s="16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</row>
    <row r="29" spans="1:176" ht="15.75" customHeight="1">
      <c r="A29" s="16"/>
      <c r="B29" s="16">
        <v>2</v>
      </c>
      <c r="C29" s="14" t="s">
        <v>452</v>
      </c>
      <c r="D29" s="173"/>
      <c r="E29" s="174" t="s">
        <v>443</v>
      </c>
      <c r="F29" s="174" t="s">
        <v>443</v>
      </c>
      <c r="G29" s="174"/>
      <c r="H29" s="173"/>
      <c r="I29" s="173">
        <v>3</v>
      </c>
      <c r="J29" s="173"/>
      <c r="K29" s="173"/>
      <c r="L29" s="173"/>
      <c r="M29" s="175"/>
      <c r="N29" s="175"/>
      <c r="O29" s="176">
        <v>3</v>
      </c>
      <c r="P29" s="167"/>
      <c r="Q29" s="167"/>
      <c r="R29" s="167"/>
      <c r="S29" s="167"/>
      <c r="T29" s="167"/>
      <c r="U29" s="167"/>
      <c r="V29" s="168"/>
      <c r="W29" s="168"/>
      <c r="X29" s="168"/>
      <c r="Y29" s="59"/>
      <c r="Z29" s="14"/>
      <c r="AA29" s="14"/>
      <c r="AB29" s="14"/>
      <c r="AC29" s="14"/>
      <c r="AD29" s="14"/>
      <c r="AE29" s="14"/>
      <c r="AF29" s="14"/>
      <c r="AG29" s="14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14"/>
      <c r="EQ29" s="167"/>
      <c r="ER29" s="167"/>
      <c r="ES29" s="167"/>
      <c r="ET29" s="167"/>
      <c r="EU29" s="167"/>
      <c r="EV29" s="14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</row>
    <row r="30" spans="1:176" ht="15.75" customHeight="1">
      <c r="A30" s="16"/>
      <c r="B30" s="16">
        <v>3</v>
      </c>
      <c r="C30" s="14" t="s">
        <v>453</v>
      </c>
      <c r="D30" s="173"/>
      <c r="E30" s="174" t="s">
        <v>443</v>
      </c>
      <c r="F30" s="174" t="s">
        <v>443</v>
      </c>
      <c r="G30" s="174"/>
      <c r="H30" s="173"/>
      <c r="I30" s="173">
        <v>1</v>
      </c>
      <c r="J30" s="173"/>
      <c r="K30" s="173"/>
      <c r="L30" s="173"/>
      <c r="M30" s="175"/>
      <c r="N30" s="175"/>
      <c r="O30" s="173">
        <v>1</v>
      </c>
      <c r="P30" s="167"/>
      <c r="Q30" s="167"/>
      <c r="R30" s="167"/>
      <c r="S30" s="167"/>
      <c r="T30" s="167"/>
      <c r="U30" s="167"/>
      <c r="V30" s="168"/>
      <c r="W30" s="168"/>
      <c r="X30" s="168"/>
      <c r="Y30" s="59"/>
      <c r="Z30" s="14"/>
      <c r="AA30" s="14"/>
      <c r="AB30" s="14"/>
      <c r="AC30" s="14"/>
      <c r="AD30" s="14"/>
      <c r="AE30" s="14"/>
      <c r="AF30" s="14"/>
      <c r="AG30" s="14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14"/>
      <c r="EQ30" s="167"/>
      <c r="ER30" s="167"/>
      <c r="ES30" s="167"/>
      <c r="ET30" s="167"/>
      <c r="EU30" s="167"/>
      <c r="EV30" s="14"/>
      <c r="EW30" s="167"/>
      <c r="EX30" s="167"/>
      <c r="EY30" s="167"/>
      <c r="EZ30" s="167"/>
      <c r="FA30" s="167"/>
      <c r="FB30" s="167"/>
      <c r="FC30" s="167"/>
      <c r="FD30" s="167"/>
      <c r="FE30" s="167"/>
      <c r="FF30" s="167"/>
      <c r="FG30" s="167"/>
      <c r="FH30" s="167"/>
      <c r="FI30" s="167"/>
      <c r="FJ30" s="16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</row>
    <row r="31" spans="1:176" ht="15.75" customHeight="1">
      <c r="A31" s="16"/>
      <c r="B31" s="16">
        <v>4</v>
      </c>
      <c r="C31" s="14" t="s">
        <v>454</v>
      </c>
      <c r="D31" s="173"/>
      <c r="E31" s="174" t="s">
        <v>443</v>
      </c>
      <c r="F31" s="174" t="s">
        <v>443</v>
      </c>
      <c r="G31" s="174"/>
      <c r="H31" s="173"/>
      <c r="I31" s="173">
        <v>1</v>
      </c>
      <c r="J31" s="173"/>
      <c r="K31" s="173"/>
      <c r="L31" s="173"/>
      <c r="M31" s="175"/>
      <c r="N31" s="175"/>
      <c r="O31" s="173">
        <v>1</v>
      </c>
      <c r="P31" s="167"/>
      <c r="Q31" s="167"/>
      <c r="R31" s="167"/>
      <c r="S31" s="167"/>
      <c r="T31" s="167"/>
      <c r="U31" s="167"/>
      <c r="V31" s="168"/>
      <c r="W31" s="168"/>
      <c r="X31" s="168"/>
      <c r="Y31" s="59"/>
      <c r="Z31" s="14"/>
      <c r="AA31" s="14"/>
      <c r="AB31" s="14"/>
      <c r="AC31" s="14"/>
      <c r="AD31" s="14"/>
      <c r="AE31" s="14"/>
      <c r="AF31" s="14"/>
      <c r="AG31" s="14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14"/>
      <c r="EQ31" s="167"/>
      <c r="ER31" s="167"/>
      <c r="ES31" s="167"/>
      <c r="ET31" s="167"/>
      <c r="EU31" s="167"/>
      <c r="EV31" s="14"/>
      <c r="EW31" s="167"/>
      <c r="EX31" s="167"/>
      <c r="EY31" s="167"/>
      <c r="EZ31" s="167"/>
      <c r="FA31" s="167"/>
      <c r="FB31" s="167"/>
      <c r="FC31" s="167"/>
      <c r="FD31" s="167"/>
      <c r="FE31" s="167"/>
      <c r="FF31" s="167"/>
      <c r="FG31" s="167"/>
      <c r="FH31" s="167"/>
      <c r="FI31" s="167"/>
      <c r="FJ31" s="16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</row>
    <row r="32" spans="1:176" ht="15.75" customHeight="1">
      <c r="A32" s="16"/>
      <c r="B32" s="16">
        <v>5</v>
      </c>
      <c r="C32" s="14" t="s">
        <v>455</v>
      </c>
      <c r="D32" s="173"/>
      <c r="E32" s="174" t="s">
        <v>443</v>
      </c>
      <c r="F32" s="174" t="s">
        <v>443</v>
      </c>
      <c r="G32" s="174"/>
      <c r="H32" s="173"/>
      <c r="I32" s="173">
        <v>1</v>
      </c>
      <c r="J32" s="173"/>
      <c r="K32" s="173"/>
      <c r="L32" s="173"/>
      <c r="M32" s="175"/>
      <c r="N32" s="175"/>
      <c r="O32" s="173">
        <v>1</v>
      </c>
      <c r="P32" s="167"/>
      <c r="Q32" s="167"/>
      <c r="R32" s="167"/>
      <c r="S32" s="167"/>
      <c r="T32" s="167"/>
      <c r="U32" s="167"/>
      <c r="V32" s="168"/>
      <c r="W32" s="168"/>
      <c r="X32" s="168"/>
      <c r="Y32" s="59"/>
      <c r="Z32" s="14"/>
      <c r="AA32" s="14"/>
      <c r="AB32" s="14"/>
      <c r="AC32" s="14"/>
      <c r="AD32" s="14"/>
      <c r="AE32" s="14"/>
      <c r="AF32" s="14"/>
      <c r="AG32" s="14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14"/>
      <c r="EQ32" s="167"/>
      <c r="ER32" s="167"/>
      <c r="ES32" s="167"/>
      <c r="ET32" s="167"/>
      <c r="EU32" s="167"/>
      <c r="EV32" s="14"/>
      <c r="EW32" s="167"/>
      <c r="EX32" s="167"/>
      <c r="EY32" s="167"/>
      <c r="EZ32" s="167"/>
      <c r="FA32" s="167"/>
      <c r="FB32" s="167"/>
      <c r="FC32" s="167"/>
      <c r="FD32" s="167"/>
      <c r="FE32" s="167"/>
      <c r="FF32" s="167"/>
      <c r="FG32" s="167"/>
      <c r="FH32" s="167"/>
      <c r="FI32" s="167"/>
      <c r="FJ32" s="16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</row>
    <row r="33" spans="1:176" ht="15.75" customHeight="1">
      <c r="A33" s="16"/>
      <c r="B33" s="16">
        <v>6</v>
      </c>
      <c r="C33" s="14" t="s">
        <v>456</v>
      </c>
      <c r="D33" s="173"/>
      <c r="E33" s="174" t="s">
        <v>443</v>
      </c>
      <c r="F33" s="174" t="s">
        <v>443</v>
      </c>
      <c r="G33" s="174"/>
      <c r="H33" s="173"/>
      <c r="I33" s="173">
        <v>1</v>
      </c>
      <c r="J33" s="173"/>
      <c r="K33" s="173"/>
      <c r="L33" s="173"/>
      <c r="M33" s="175"/>
      <c r="N33" s="175"/>
      <c r="O33" s="173">
        <v>1</v>
      </c>
      <c r="P33" s="167"/>
      <c r="Q33" s="167"/>
      <c r="R33" s="167"/>
      <c r="S33" s="167"/>
      <c r="T33" s="167"/>
      <c r="U33" s="167"/>
      <c r="V33" s="168"/>
      <c r="W33" s="168"/>
      <c r="X33" s="168"/>
      <c r="Y33" s="59"/>
      <c r="Z33" s="14"/>
      <c r="AA33" s="14"/>
      <c r="AB33" s="14"/>
      <c r="AC33" s="14"/>
      <c r="AD33" s="14"/>
      <c r="AE33" s="14"/>
      <c r="AF33" s="14"/>
      <c r="AG33" s="14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14"/>
      <c r="EQ33" s="167"/>
      <c r="ER33" s="167"/>
      <c r="ES33" s="167"/>
      <c r="ET33" s="167"/>
      <c r="EU33" s="167"/>
      <c r="EV33" s="14"/>
      <c r="EW33" s="167"/>
      <c r="EX33" s="167"/>
      <c r="EY33" s="167"/>
      <c r="EZ33" s="167"/>
      <c r="FA33" s="167"/>
      <c r="FB33" s="167"/>
      <c r="FC33" s="167"/>
      <c r="FD33" s="167"/>
      <c r="FE33" s="167"/>
      <c r="FF33" s="167"/>
      <c r="FG33" s="167"/>
      <c r="FH33" s="167"/>
      <c r="FI33" s="167"/>
      <c r="FJ33" s="16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</row>
    <row r="34" spans="1:176" ht="15.75" customHeight="1">
      <c r="A34" s="16"/>
      <c r="B34" s="16">
        <v>7</v>
      </c>
      <c r="C34" s="14" t="s">
        <v>457</v>
      </c>
      <c r="D34" s="173"/>
      <c r="E34" s="174" t="s">
        <v>443</v>
      </c>
      <c r="F34" s="174" t="s">
        <v>443</v>
      </c>
      <c r="G34" s="174"/>
      <c r="H34" s="173"/>
      <c r="I34" s="173">
        <v>1</v>
      </c>
      <c r="J34" s="173"/>
      <c r="K34" s="173"/>
      <c r="L34" s="173"/>
      <c r="M34" s="175"/>
      <c r="N34" s="175"/>
      <c r="O34" s="173">
        <v>1</v>
      </c>
      <c r="P34" s="167"/>
      <c r="Q34" s="167"/>
      <c r="R34" s="167"/>
      <c r="S34" s="167"/>
      <c r="T34" s="167"/>
      <c r="U34" s="167"/>
      <c r="V34" s="168"/>
      <c r="W34" s="168"/>
      <c r="X34" s="168"/>
      <c r="Y34" s="59"/>
      <c r="Z34" s="14"/>
      <c r="AA34" s="14"/>
      <c r="AB34" s="14"/>
      <c r="AC34" s="14"/>
      <c r="AD34" s="14"/>
      <c r="AE34" s="14"/>
      <c r="AF34" s="14"/>
      <c r="AG34" s="14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14"/>
      <c r="EQ34" s="167"/>
      <c r="ER34" s="167"/>
      <c r="ES34" s="167"/>
      <c r="ET34" s="167"/>
      <c r="EU34" s="167"/>
      <c r="EV34" s="14"/>
      <c r="EW34" s="167"/>
      <c r="EX34" s="167"/>
      <c r="EY34" s="167"/>
      <c r="EZ34" s="167"/>
      <c r="FA34" s="167"/>
      <c r="FB34" s="167"/>
      <c r="FC34" s="167"/>
      <c r="FD34" s="167"/>
      <c r="FE34" s="167"/>
      <c r="FF34" s="167"/>
      <c r="FG34" s="167"/>
      <c r="FH34" s="167"/>
      <c r="FI34" s="167"/>
      <c r="FJ34" s="16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</row>
    <row r="35" spans="1:176" ht="15.75" customHeight="1">
      <c r="A35" s="162">
        <f>A27+1</f>
        <v>4</v>
      </c>
      <c r="B35" s="177" t="s">
        <v>458</v>
      </c>
      <c r="C35" s="164"/>
      <c r="D35" s="164">
        <v>4</v>
      </c>
      <c r="E35" s="164">
        <f>SUM(E36:E39)</f>
        <v>4852</v>
      </c>
      <c r="F35" s="166">
        <v>1</v>
      </c>
      <c r="G35" s="166">
        <v>3</v>
      </c>
      <c r="H35" s="164">
        <f t="shared" ref="H35:O35" si="31">SUM(H36:H39)</f>
        <v>13</v>
      </c>
      <c r="I35" s="164">
        <f t="shared" si="31"/>
        <v>12</v>
      </c>
      <c r="J35" s="164">
        <f t="shared" si="31"/>
        <v>6</v>
      </c>
      <c r="K35" s="164">
        <f t="shared" si="31"/>
        <v>0</v>
      </c>
      <c r="L35" s="164">
        <f t="shared" si="31"/>
        <v>3</v>
      </c>
      <c r="M35" s="164">
        <f t="shared" si="31"/>
        <v>0</v>
      </c>
      <c r="N35" s="164">
        <f t="shared" si="31"/>
        <v>0</v>
      </c>
      <c r="O35" s="164">
        <f t="shared" si="31"/>
        <v>3</v>
      </c>
      <c r="P35" s="167">
        <v>2014</v>
      </c>
      <c r="Q35" s="167">
        <v>1</v>
      </c>
      <c r="R35" s="167">
        <v>2019</v>
      </c>
      <c r="S35" s="167">
        <v>2014</v>
      </c>
      <c r="T35" s="167">
        <v>2</v>
      </c>
      <c r="U35" s="167"/>
      <c r="V35" s="168"/>
      <c r="W35" s="168"/>
      <c r="X35" s="168"/>
      <c r="Y35" s="59"/>
      <c r="Z35" s="14"/>
      <c r="AA35" s="14"/>
      <c r="AB35" s="14"/>
      <c r="AC35" s="14"/>
      <c r="AD35" s="14"/>
      <c r="AE35" s="14"/>
      <c r="AF35" s="14"/>
      <c r="AG35" s="14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14">
        <f>SUM(EQ35:ES35)</f>
        <v>0</v>
      </c>
      <c r="EQ35" s="167"/>
      <c r="ER35" s="167"/>
      <c r="ES35" s="167"/>
      <c r="ET35" s="167"/>
      <c r="EU35" s="167">
        <v>0</v>
      </c>
      <c r="EV35" s="14">
        <f>SUM(EW35:EY35)</f>
        <v>11</v>
      </c>
      <c r="EW35" s="167">
        <v>3</v>
      </c>
      <c r="EX35" s="167">
        <v>8</v>
      </c>
      <c r="EY35" s="167"/>
      <c r="EZ35" s="167">
        <v>11</v>
      </c>
      <c r="FA35" s="167">
        <v>3</v>
      </c>
      <c r="FB35" s="167">
        <v>8</v>
      </c>
      <c r="FC35" s="167"/>
      <c r="FD35" s="167">
        <v>11</v>
      </c>
      <c r="FE35" s="167">
        <v>3</v>
      </c>
      <c r="FF35" s="167">
        <v>8</v>
      </c>
      <c r="FG35" s="167"/>
      <c r="FH35" s="167"/>
      <c r="FI35" s="167">
        <v>3</v>
      </c>
      <c r="FJ35" s="167">
        <v>3224</v>
      </c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</row>
    <row r="36" spans="1:176" ht="15.75" customHeight="1">
      <c r="A36" s="16"/>
      <c r="B36" s="16">
        <v>1</v>
      </c>
      <c r="C36" s="15" t="s">
        <v>459</v>
      </c>
      <c r="D36" s="15"/>
      <c r="E36" s="14">
        <v>1586</v>
      </c>
      <c r="F36" s="16">
        <v>2006</v>
      </c>
      <c r="G36" s="11"/>
      <c r="H36" s="14">
        <v>7</v>
      </c>
      <c r="I36" s="14">
        <v>6</v>
      </c>
      <c r="J36" s="14">
        <v>3</v>
      </c>
      <c r="K36" s="14"/>
      <c r="L36" s="14"/>
      <c r="M36" s="14"/>
      <c r="N36" s="14"/>
      <c r="O36" s="169"/>
      <c r="P36" s="167"/>
      <c r="Q36" s="167"/>
      <c r="R36" s="167"/>
      <c r="S36" s="167"/>
      <c r="T36" s="167"/>
      <c r="U36" s="167"/>
      <c r="V36" s="168"/>
      <c r="W36" s="178"/>
      <c r="X36" s="178"/>
      <c r="Y36" s="179"/>
      <c r="Z36" s="179"/>
      <c r="AA36" s="179"/>
      <c r="AB36" s="179"/>
      <c r="AC36" s="179"/>
      <c r="AD36" s="179"/>
      <c r="AE36" s="179"/>
      <c r="AF36" s="179"/>
      <c r="AG36" s="17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14"/>
      <c r="EQ36" s="167"/>
      <c r="ER36" s="167"/>
      <c r="ES36" s="167"/>
      <c r="ET36" s="167"/>
      <c r="EU36" s="167"/>
      <c r="EV36" s="14"/>
      <c r="EW36" s="167"/>
      <c r="EX36" s="167"/>
      <c r="EY36" s="167"/>
      <c r="EZ36" s="167"/>
      <c r="FA36" s="167"/>
      <c r="FB36" s="167"/>
      <c r="FC36" s="167"/>
      <c r="FD36" s="167"/>
      <c r="FE36" s="167"/>
      <c r="FF36" s="167"/>
      <c r="FG36" s="167"/>
      <c r="FH36" s="167"/>
      <c r="FI36" s="167"/>
      <c r="FJ36" s="16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</row>
    <row r="37" spans="1:176" ht="15.75" customHeight="1">
      <c r="A37" s="16"/>
      <c r="B37" s="16">
        <v>2</v>
      </c>
      <c r="C37" s="14" t="s">
        <v>460</v>
      </c>
      <c r="D37" s="15"/>
      <c r="E37" s="14">
        <v>1816</v>
      </c>
      <c r="F37" s="16" t="s">
        <v>461</v>
      </c>
      <c r="G37" s="16">
        <v>2016</v>
      </c>
      <c r="H37" s="14">
        <v>3</v>
      </c>
      <c r="I37" s="14">
        <v>3</v>
      </c>
      <c r="J37" s="14">
        <v>3</v>
      </c>
      <c r="K37" s="14"/>
      <c r="L37" s="14"/>
      <c r="M37" s="14"/>
      <c r="N37" s="14"/>
      <c r="O37" s="169"/>
      <c r="P37" s="167"/>
      <c r="Q37" s="167"/>
      <c r="R37" s="167"/>
      <c r="S37" s="167"/>
      <c r="T37" s="167"/>
      <c r="U37" s="167"/>
      <c r="V37" s="168"/>
      <c r="W37" s="178"/>
      <c r="X37" s="178"/>
      <c r="Y37" s="179"/>
      <c r="Z37" s="179"/>
      <c r="AA37" s="179"/>
      <c r="AB37" s="179"/>
      <c r="AC37" s="179"/>
      <c r="AD37" s="179"/>
      <c r="AE37" s="179"/>
      <c r="AF37" s="179"/>
      <c r="AG37" s="17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14"/>
      <c r="EQ37" s="167"/>
      <c r="ER37" s="167"/>
      <c r="ES37" s="167"/>
      <c r="ET37" s="167"/>
      <c r="EU37" s="167"/>
      <c r="EV37" s="14"/>
      <c r="EW37" s="167"/>
      <c r="EX37" s="167"/>
      <c r="EY37" s="167"/>
      <c r="EZ37" s="167"/>
      <c r="FA37" s="167"/>
      <c r="FB37" s="167"/>
      <c r="FC37" s="167"/>
      <c r="FD37" s="167"/>
      <c r="FE37" s="167"/>
      <c r="FF37" s="167"/>
      <c r="FG37" s="167"/>
      <c r="FH37" s="167"/>
      <c r="FI37" s="167"/>
      <c r="FJ37" s="16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</row>
    <row r="38" spans="1:176" ht="15.75" customHeight="1">
      <c r="A38" s="16"/>
      <c r="B38" s="16">
        <v>3</v>
      </c>
      <c r="C38" s="14" t="s">
        <v>462</v>
      </c>
      <c r="D38" s="15"/>
      <c r="E38" s="14">
        <v>250</v>
      </c>
      <c r="F38" s="16" t="s">
        <v>443</v>
      </c>
      <c r="G38" s="11"/>
      <c r="H38" s="14">
        <v>1</v>
      </c>
      <c r="I38" s="14">
        <v>1</v>
      </c>
      <c r="J38" s="14"/>
      <c r="K38" s="14"/>
      <c r="L38" s="14">
        <v>1</v>
      </c>
      <c r="M38" s="14"/>
      <c r="N38" s="14"/>
      <c r="O38" s="14">
        <v>1</v>
      </c>
      <c r="P38" s="167"/>
      <c r="Q38" s="167"/>
      <c r="R38" s="167"/>
      <c r="S38" s="167"/>
      <c r="T38" s="167"/>
      <c r="U38" s="167"/>
      <c r="V38" s="168"/>
      <c r="W38" s="178"/>
      <c r="X38" s="178"/>
      <c r="Y38" s="179"/>
      <c r="Z38" s="179"/>
      <c r="AA38" s="179"/>
      <c r="AB38" s="179"/>
      <c r="AC38" s="179"/>
      <c r="AD38" s="179"/>
      <c r="AE38" s="179"/>
      <c r="AF38" s="179"/>
      <c r="AG38" s="17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14"/>
      <c r="EQ38" s="167"/>
      <c r="ER38" s="167"/>
      <c r="ES38" s="167"/>
      <c r="ET38" s="167"/>
      <c r="EU38" s="167"/>
      <c r="EV38" s="14"/>
      <c r="EW38" s="167"/>
      <c r="EX38" s="167"/>
      <c r="EY38" s="167"/>
      <c r="EZ38" s="167"/>
      <c r="FA38" s="167"/>
      <c r="FB38" s="167"/>
      <c r="FC38" s="167"/>
      <c r="FD38" s="167"/>
      <c r="FE38" s="167"/>
      <c r="FF38" s="167"/>
      <c r="FG38" s="167"/>
      <c r="FH38" s="167"/>
      <c r="FI38" s="167"/>
      <c r="FJ38" s="16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</row>
    <row r="39" spans="1:176" ht="15.75" customHeight="1">
      <c r="A39" s="16"/>
      <c r="B39" s="16">
        <v>4</v>
      </c>
      <c r="C39" s="14" t="s">
        <v>463</v>
      </c>
      <c r="D39" s="15"/>
      <c r="E39" s="14">
        <v>1200</v>
      </c>
      <c r="F39" s="16" t="s">
        <v>443</v>
      </c>
      <c r="G39" s="11"/>
      <c r="H39" s="173">
        <v>2</v>
      </c>
      <c r="I39" s="14">
        <v>2</v>
      </c>
      <c r="J39" s="14"/>
      <c r="K39" s="14"/>
      <c r="L39" s="14">
        <v>2</v>
      </c>
      <c r="M39" s="14"/>
      <c r="N39" s="14"/>
      <c r="O39" s="14">
        <v>2</v>
      </c>
      <c r="P39" s="167"/>
      <c r="Q39" s="167"/>
      <c r="R39" s="167"/>
      <c r="S39" s="167"/>
      <c r="T39" s="167"/>
      <c r="U39" s="167"/>
      <c r="V39" s="168"/>
      <c r="W39" s="178"/>
      <c r="X39" s="178"/>
      <c r="Y39" s="179"/>
      <c r="Z39" s="179"/>
      <c r="AA39" s="179"/>
      <c r="AB39" s="179"/>
      <c r="AC39" s="179"/>
      <c r="AD39" s="179"/>
      <c r="AE39" s="179"/>
      <c r="AF39" s="179"/>
      <c r="AG39" s="17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14"/>
      <c r="EQ39" s="167"/>
      <c r="ER39" s="167"/>
      <c r="ES39" s="167"/>
      <c r="ET39" s="167"/>
      <c r="EU39" s="167"/>
      <c r="EV39" s="14"/>
      <c r="EW39" s="167"/>
      <c r="EX39" s="167"/>
      <c r="EY39" s="167"/>
      <c r="EZ39" s="167"/>
      <c r="FA39" s="167"/>
      <c r="FB39" s="167"/>
      <c r="FC39" s="167"/>
      <c r="FD39" s="167"/>
      <c r="FE39" s="167"/>
      <c r="FF39" s="167"/>
      <c r="FG39" s="167"/>
      <c r="FH39" s="167"/>
      <c r="FI39" s="167"/>
      <c r="FJ39" s="16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</row>
    <row r="40" spans="1:176" ht="15.75" customHeight="1">
      <c r="A40" s="162">
        <f>A35+1</f>
        <v>5</v>
      </c>
      <c r="B40" s="163" t="s">
        <v>464</v>
      </c>
      <c r="C40" s="165"/>
      <c r="D40" s="164">
        <v>2</v>
      </c>
      <c r="E40" s="164">
        <v>5527</v>
      </c>
      <c r="F40" s="180">
        <v>1</v>
      </c>
      <c r="G40" s="166">
        <v>1</v>
      </c>
      <c r="H40" s="165">
        <v>16</v>
      </c>
      <c r="I40" s="165">
        <v>10</v>
      </c>
      <c r="J40" s="165">
        <v>16</v>
      </c>
      <c r="K40" s="164"/>
      <c r="L40" s="164"/>
      <c r="M40" s="164"/>
      <c r="N40" s="164"/>
      <c r="O40" s="172">
        <v>2</v>
      </c>
      <c r="P40" s="167">
        <v>2017</v>
      </c>
      <c r="Q40" s="167">
        <v>1</v>
      </c>
      <c r="R40" s="167"/>
      <c r="S40" s="167">
        <v>2017</v>
      </c>
      <c r="T40" s="167">
        <v>3</v>
      </c>
      <c r="U40" s="167">
        <v>2017</v>
      </c>
      <c r="V40" s="168"/>
      <c r="W40" s="178"/>
      <c r="X40" s="178"/>
      <c r="Y40" s="179"/>
      <c r="Z40" s="179"/>
      <c r="AA40" s="179"/>
      <c r="AB40" s="179"/>
      <c r="AC40" s="179"/>
      <c r="AD40" s="179"/>
      <c r="AE40" s="179"/>
      <c r="AF40" s="179"/>
      <c r="AG40" s="17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14">
        <v>10</v>
      </c>
      <c r="EQ40" s="167">
        <v>9</v>
      </c>
      <c r="ER40" s="167"/>
      <c r="ES40" s="167">
        <v>1</v>
      </c>
      <c r="ET40" s="167"/>
      <c r="EU40" s="167"/>
      <c r="EV40" s="14">
        <v>9</v>
      </c>
      <c r="EW40" s="167">
        <v>8</v>
      </c>
      <c r="EX40" s="167"/>
      <c r="EY40" s="167">
        <v>1</v>
      </c>
      <c r="EZ40" s="167">
        <v>9</v>
      </c>
      <c r="FA40" s="167">
        <v>8</v>
      </c>
      <c r="FB40" s="167"/>
      <c r="FC40" s="167">
        <v>1</v>
      </c>
      <c r="FD40" s="167">
        <v>1</v>
      </c>
      <c r="FE40" s="167">
        <v>1</v>
      </c>
      <c r="FF40" s="167"/>
      <c r="FG40" s="167"/>
      <c r="FH40" s="167"/>
      <c r="FI40" s="167">
        <v>2</v>
      </c>
      <c r="FJ40" s="167">
        <v>5506.6</v>
      </c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</row>
    <row r="41" spans="1:176" ht="15.75" customHeight="1">
      <c r="A41" s="16"/>
      <c r="B41" s="16">
        <v>1</v>
      </c>
      <c r="C41" s="14" t="s">
        <v>465</v>
      </c>
      <c r="D41" s="15"/>
      <c r="E41" s="14">
        <v>5506</v>
      </c>
      <c r="F41" s="11"/>
      <c r="G41" s="11"/>
      <c r="H41" s="14">
        <v>16</v>
      </c>
      <c r="I41" s="14">
        <v>10</v>
      </c>
      <c r="J41" s="14">
        <v>16</v>
      </c>
      <c r="K41" s="15"/>
      <c r="L41" s="15"/>
      <c r="M41" s="15"/>
      <c r="N41" s="15"/>
      <c r="O41" s="181"/>
      <c r="P41" s="167"/>
      <c r="Q41" s="167"/>
      <c r="R41" s="167"/>
      <c r="S41" s="167"/>
      <c r="T41" s="167"/>
      <c r="U41" s="167"/>
      <c r="V41" s="168"/>
      <c r="W41" s="168"/>
      <c r="X41" s="168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14"/>
      <c r="EQ41" s="167"/>
      <c r="ER41" s="167"/>
      <c r="ES41" s="167"/>
      <c r="ET41" s="167"/>
      <c r="EU41" s="167"/>
      <c r="EV41" s="14"/>
      <c r="EW41" s="167"/>
      <c r="EX41" s="167"/>
      <c r="EY41" s="167"/>
      <c r="EZ41" s="167"/>
      <c r="FA41" s="167"/>
      <c r="FB41" s="167"/>
      <c r="FC41" s="167"/>
      <c r="FD41" s="167"/>
      <c r="FE41" s="167"/>
      <c r="FF41" s="167"/>
      <c r="FG41" s="167"/>
      <c r="FH41" s="167"/>
      <c r="FI41" s="167"/>
      <c r="FJ41" s="167"/>
      <c r="FK41" s="107"/>
      <c r="FL41" s="107"/>
      <c r="FM41" s="107"/>
      <c r="FN41" s="107"/>
      <c r="FO41" s="107"/>
      <c r="FP41" s="107"/>
      <c r="FQ41" s="107"/>
      <c r="FR41" s="107"/>
      <c r="FS41" s="107"/>
      <c r="FT41" s="107"/>
    </row>
    <row r="42" spans="1:176" ht="15.75" customHeight="1">
      <c r="A42" s="16"/>
      <c r="B42" s="16">
        <v>2</v>
      </c>
      <c r="C42" s="14" t="s">
        <v>466</v>
      </c>
      <c r="D42" s="15"/>
      <c r="E42" s="14">
        <v>250</v>
      </c>
      <c r="F42" s="11"/>
      <c r="G42" s="11"/>
      <c r="H42" s="15"/>
      <c r="I42" s="14">
        <v>2</v>
      </c>
      <c r="J42" s="14"/>
      <c r="K42" s="14"/>
      <c r="L42" s="14">
        <v>2</v>
      </c>
      <c r="M42" s="15"/>
      <c r="N42" s="15"/>
      <c r="O42" s="181">
        <v>2</v>
      </c>
      <c r="P42" s="167"/>
      <c r="Q42" s="167"/>
      <c r="R42" s="167"/>
      <c r="S42" s="167"/>
      <c r="T42" s="167"/>
      <c r="U42" s="167"/>
      <c r="V42" s="168"/>
      <c r="W42" s="168"/>
      <c r="X42" s="168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14"/>
      <c r="EQ42" s="167"/>
      <c r="ER42" s="167"/>
      <c r="ES42" s="167"/>
      <c r="ET42" s="167"/>
      <c r="EU42" s="167"/>
      <c r="EV42" s="14"/>
      <c r="EW42" s="167"/>
      <c r="EX42" s="167"/>
      <c r="EY42" s="167"/>
      <c r="EZ42" s="167"/>
      <c r="FA42" s="167"/>
      <c r="FB42" s="167"/>
      <c r="FC42" s="167"/>
      <c r="FD42" s="167"/>
      <c r="FE42" s="167"/>
      <c r="FF42" s="167"/>
      <c r="FG42" s="167"/>
      <c r="FH42" s="167"/>
      <c r="FI42" s="167"/>
      <c r="FJ42" s="167"/>
      <c r="FK42" s="107"/>
      <c r="FL42" s="107"/>
      <c r="FM42" s="107"/>
      <c r="FN42" s="107"/>
      <c r="FO42" s="107"/>
      <c r="FP42" s="107"/>
      <c r="FQ42" s="107"/>
      <c r="FR42" s="107"/>
      <c r="FS42" s="107"/>
      <c r="FT42" s="107"/>
    </row>
    <row r="43" spans="1:176" ht="15.75" customHeight="1">
      <c r="A43" s="162">
        <f>A40+1</f>
        <v>6</v>
      </c>
      <c r="B43" s="163" t="s">
        <v>467</v>
      </c>
      <c r="C43" s="164"/>
      <c r="D43" s="164">
        <v>2</v>
      </c>
      <c r="E43" s="164">
        <v>4278</v>
      </c>
      <c r="F43" s="166">
        <v>1</v>
      </c>
      <c r="G43" s="166">
        <v>1</v>
      </c>
      <c r="H43" s="164"/>
      <c r="I43" s="164"/>
      <c r="J43" s="164">
        <v>8</v>
      </c>
      <c r="K43" s="164">
        <v>4</v>
      </c>
      <c r="L43" s="164"/>
      <c r="M43" s="164"/>
      <c r="N43" s="164"/>
      <c r="O43" s="172"/>
      <c r="P43" s="167"/>
      <c r="Q43" s="167"/>
      <c r="R43" s="167">
        <v>2018</v>
      </c>
      <c r="S43" s="167"/>
      <c r="T43" s="167"/>
      <c r="U43" s="167">
        <v>2018</v>
      </c>
      <c r="V43" s="168"/>
      <c r="W43" s="168"/>
      <c r="X43" s="168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14">
        <v>12</v>
      </c>
      <c r="EQ43" s="167">
        <v>8</v>
      </c>
      <c r="ER43" s="167">
        <v>4</v>
      </c>
      <c r="ES43" s="167">
        <v>0</v>
      </c>
      <c r="ET43" s="167">
        <v>0</v>
      </c>
      <c r="EU43" s="167">
        <v>0</v>
      </c>
      <c r="EV43" s="14">
        <f>SUM(EW43:EY43)</f>
        <v>8</v>
      </c>
      <c r="EW43" s="167">
        <v>4</v>
      </c>
      <c r="EX43" s="167">
        <v>4</v>
      </c>
      <c r="EY43" s="167">
        <v>0</v>
      </c>
      <c r="EZ43" s="167">
        <v>8</v>
      </c>
      <c r="FA43" s="167">
        <v>4</v>
      </c>
      <c r="FB43" s="167">
        <v>4</v>
      </c>
      <c r="FC43" s="167">
        <v>0</v>
      </c>
      <c r="FD43" s="167">
        <v>4</v>
      </c>
      <c r="FE43" s="167">
        <v>4</v>
      </c>
      <c r="FF43" s="167">
        <v>0</v>
      </c>
      <c r="FG43" s="167">
        <v>0</v>
      </c>
      <c r="FH43" s="167"/>
      <c r="FI43" s="167">
        <v>1</v>
      </c>
      <c r="FJ43" s="167">
        <v>4560</v>
      </c>
      <c r="FK43" s="107"/>
      <c r="FL43" s="107"/>
      <c r="FM43" s="107"/>
      <c r="FN43" s="107"/>
      <c r="FO43" s="107"/>
      <c r="FP43" s="107"/>
      <c r="FQ43" s="107"/>
      <c r="FR43" s="107"/>
      <c r="FS43" s="107"/>
      <c r="FT43" s="107"/>
    </row>
    <row r="44" spans="1:176" ht="15.75" customHeight="1">
      <c r="A44" s="16"/>
      <c r="B44" s="182">
        <v>1</v>
      </c>
      <c r="C44" s="59" t="s">
        <v>465</v>
      </c>
      <c r="D44" s="14"/>
      <c r="E44" s="14">
        <v>4278</v>
      </c>
      <c r="F44" s="16"/>
      <c r="G44" s="16"/>
      <c r="H44" s="14"/>
      <c r="I44" s="14"/>
      <c r="J44" s="14">
        <v>8</v>
      </c>
      <c r="K44" s="14">
        <v>2</v>
      </c>
      <c r="L44" s="14"/>
      <c r="M44" s="14"/>
      <c r="N44" s="14"/>
      <c r="O44" s="169"/>
      <c r="P44" s="167"/>
      <c r="Q44" s="167"/>
      <c r="R44" s="167"/>
      <c r="S44" s="167"/>
      <c r="T44" s="167"/>
      <c r="U44" s="167"/>
      <c r="V44" s="168"/>
      <c r="W44" s="168"/>
      <c r="X44" s="168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14"/>
      <c r="EQ44" s="167"/>
      <c r="ER44" s="167"/>
      <c r="ES44" s="167"/>
      <c r="ET44" s="167"/>
      <c r="EU44" s="167"/>
      <c r="EV44" s="14"/>
      <c r="EW44" s="167"/>
      <c r="EX44" s="167"/>
      <c r="EY44" s="167"/>
      <c r="EZ44" s="167"/>
      <c r="FA44" s="167"/>
      <c r="FB44" s="167"/>
      <c r="FC44" s="167"/>
      <c r="FD44" s="167"/>
      <c r="FE44" s="167"/>
      <c r="FF44" s="167"/>
      <c r="FG44" s="167"/>
      <c r="FH44" s="167"/>
      <c r="FI44" s="167"/>
      <c r="FJ44" s="167"/>
      <c r="FK44" s="107"/>
      <c r="FL44" s="107"/>
      <c r="FM44" s="107"/>
      <c r="FN44" s="107"/>
      <c r="FO44" s="107"/>
      <c r="FP44" s="107"/>
      <c r="FQ44" s="107"/>
      <c r="FR44" s="107"/>
      <c r="FS44" s="107"/>
      <c r="FT44" s="107"/>
    </row>
    <row r="45" spans="1:176" ht="15.75" customHeight="1">
      <c r="A45" s="16"/>
      <c r="B45" s="182">
        <v>2</v>
      </c>
      <c r="C45" s="59" t="s">
        <v>468</v>
      </c>
      <c r="D45" s="14"/>
      <c r="E45" s="14"/>
      <c r="F45" s="16"/>
      <c r="G45" s="16"/>
      <c r="H45" s="14"/>
      <c r="I45" s="14"/>
      <c r="J45" s="14"/>
      <c r="K45" s="14">
        <v>2</v>
      </c>
      <c r="L45" s="14"/>
      <c r="M45" s="14"/>
      <c r="N45" s="14"/>
      <c r="O45" s="169"/>
      <c r="P45" s="167"/>
      <c r="Q45" s="167"/>
      <c r="R45" s="167"/>
      <c r="S45" s="167"/>
      <c r="T45" s="167"/>
      <c r="U45" s="167"/>
      <c r="V45" s="168"/>
      <c r="W45" s="168"/>
      <c r="X45" s="168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14"/>
      <c r="EQ45" s="167"/>
      <c r="ER45" s="167"/>
      <c r="ES45" s="167"/>
      <c r="ET45" s="167"/>
      <c r="EU45" s="167"/>
      <c r="EV45" s="14"/>
      <c r="EW45" s="167"/>
      <c r="EX45" s="167"/>
      <c r="EY45" s="167"/>
      <c r="EZ45" s="167"/>
      <c r="FA45" s="167"/>
      <c r="FB45" s="167"/>
      <c r="FC45" s="167"/>
      <c r="FD45" s="167"/>
      <c r="FE45" s="167"/>
      <c r="FF45" s="167"/>
      <c r="FG45" s="167"/>
      <c r="FH45" s="167"/>
      <c r="FI45" s="167"/>
      <c r="FJ45" s="167"/>
      <c r="FK45" s="107"/>
      <c r="FL45" s="107"/>
      <c r="FM45" s="107"/>
      <c r="FN45" s="107"/>
      <c r="FO45" s="107"/>
      <c r="FP45" s="107"/>
      <c r="FQ45" s="107"/>
      <c r="FR45" s="107"/>
      <c r="FS45" s="107"/>
      <c r="FT45" s="107"/>
    </row>
    <row r="46" spans="1:176" ht="15.75" customHeight="1">
      <c r="A46" s="162">
        <f>A43+1</f>
        <v>7</v>
      </c>
      <c r="B46" s="177" t="s">
        <v>469</v>
      </c>
      <c r="C46" s="164"/>
      <c r="D46" s="164">
        <v>3</v>
      </c>
      <c r="E46" s="164">
        <f>SUM(E47:E49)</f>
        <v>3171</v>
      </c>
      <c r="F46" s="166">
        <v>1</v>
      </c>
      <c r="G46" s="166">
        <f>COUNTA(G47:G49)</f>
        <v>0</v>
      </c>
      <c r="H46" s="164">
        <f t="shared" ref="H46:O46" si="32">SUM(H47:H49)</f>
        <v>16</v>
      </c>
      <c r="I46" s="164">
        <f t="shared" si="32"/>
        <v>10</v>
      </c>
      <c r="J46" s="164">
        <f t="shared" si="32"/>
        <v>8</v>
      </c>
      <c r="K46" s="164">
        <f t="shared" si="32"/>
        <v>8</v>
      </c>
      <c r="L46" s="164">
        <f t="shared" si="32"/>
        <v>0</v>
      </c>
      <c r="M46" s="164">
        <f t="shared" si="32"/>
        <v>0</v>
      </c>
      <c r="N46" s="164">
        <f t="shared" si="32"/>
        <v>0</v>
      </c>
      <c r="O46" s="164">
        <f t="shared" si="32"/>
        <v>4</v>
      </c>
      <c r="P46" s="167">
        <v>2017</v>
      </c>
      <c r="Q46" s="167">
        <v>1</v>
      </c>
      <c r="R46" s="167">
        <v>2016</v>
      </c>
      <c r="S46" s="167">
        <v>2017</v>
      </c>
      <c r="T46" s="167">
        <v>3</v>
      </c>
      <c r="U46" s="167">
        <v>2017</v>
      </c>
      <c r="V46" s="168"/>
      <c r="W46" s="168"/>
      <c r="X46" s="168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14">
        <f>SUM(EQ46:ES46)</f>
        <v>10</v>
      </c>
      <c r="EQ46" s="167">
        <v>4</v>
      </c>
      <c r="ER46" s="167">
        <v>6</v>
      </c>
      <c r="ES46" s="167"/>
      <c r="ET46" s="167"/>
      <c r="EU46" s="167"/>
      <c r="EV46" s="14">
        <v>5</v>
      </c>
      <c r="EW46" s="167">
        <v>4</v>
      </c>
      <c r="EX46" s="167">
        <v>1</v>
      </c>
      <c r="EY46" s="167"/>
      <c r="EZ46" s="167">
        <v>1</v>
      </c>
      <c r="FA46" s="167"/>
      <c r="FB46" s="167">
        <v>1</v>
      </c>
      <c r="FC46" s="167"/>
      <c r="FD46" s="167">
        <v>4</v>
      </c>
      <c r="FE46" s="167"/>
      <c r="FF46" s="167">
        <v>4</v>
      </c>
      <c r="FG46" s="167"/>
      <c r="FH46" s="167"/>
      <c r="FI46" s="167">
        <v>3</v>
      </c>
      <c r="FJ46" s="167">
        <v>3116</v>
      </c>
      <c r="FK46" s="107"/>
      <c r="FL46" s="107"/>
      <c r="FM46" s="107"/>
      <c r="FN46" s="107"/>
      <c r="FO46" s="107"/>
      <c r="FP46" s="107"/>
      <c r="FQ46" s="107"/>
      <c r="FR46" s="107"/>
      <c r="FS46" s="107"/>
      <c r="FT46" s="107"/>
    </row>
    <row r="47" spans="1:176" ht="15.75" customHeight="1">
      <c r="A47" s="16"/>
      <c r="B47" s="16">
        <v>1</v>
      </c>
      <c r="C47" s="14" t="s">
        <v>470</v>
      </c>
      <c r="D47" s="15"/>
      <c r="E47" s="15">
        <v>3171</v>
      </c>
      <c r="F47" s="11">
        <v>3171</v>
      </c>
      <c r="G47" s="11"/>
      <c r="H47" s="15">
        <v>12</v>
      </c>
      <c r="I47" s="15">
        <v>6</v>
      </c>
      <c r="J47" s="15">
        <v>4</v>
      </c>
      <c r="K47" s="15">
        <v>8</v>
      </c>
      <c r="L47" s="15"/>
      <c r="M47" s="15"/>
      <c r="N47" s="15"/>
      <c r="O47" s="181"/>
      <c r="P47" s="167"/>
      <c r="Q47" s="167"/>
      <c r="R47" s="167"/>
      <c r="S47" s="167"/>
      <c r="T47" s="167"/>
      <c r="U47" s="167"/>
      <c r="V47" s="168"/>
      <c r="W47" s="168"/>
      <c r="X47" s="168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14"/>
      <c r="EQ47" s="167"/>
      <c r="ER47" s="167"/>
      <c r="ES47" s="167"/>
      <c r="ET47" s="167"/>
      <c r="EU47" s="167"/>
      <c r="EV47" s="14"/>
      <c r="EW47" s="167"/>
      <c r="EX47" s="167"/>
      <c r="EY47" s="167"/>
      <c r="EZ47" s="167"/>
      <c r="FA47" s="167"/>
      <c r="FB47" s="167"/>
      <c r="FC47" s="167"/>
      <c r="FD47" s="167"/>
      <c r="FE47" s="167"/>
      <c r="FF47" s="167"/>
      <c r="FG47" s="167"/>
      <c r="FH47" s="167"/>
      <c r="FI47" s="167"/>
      <c r="FJ47" s="167"/>
      <c r="FK47" s="107"/>
      <c r="FL47" s="107"/>
      <c r="FM47" s="107"/>
      <c r="FN47" s="107"/>
      <c r="FO47" s="107"/>
      <c r="FP47" s="107"/>
      <c r="FQ47" s="107"/>
      <c r="FR47" s="107"/>
      <c r="FS47" s="107"/>
      <c r="FT47" s="107"/>
    </row>
    <row r="48" spans="1:176" ht="15.75" customHeight="1">
      <c r="A48" s="16"/>
      <c r="B48" s="16">
        <v>2</v>
      </c>
      <c r="C48" s="14" t="s">
        <v>471</v>
      </c>
      <c r="D48" s="15"/>
      <c r="E48" s="16" t="s">
        <v>443</v>
      </c>
      <c r="F48" s="16" t="s">
        <v>443</v>
      </c>
      <c r="G48" s="16"/>
      <c r="H48" s="14">
        <v>2</v>
      </c>
      <c r="I48" s="14">
        <v>2</v>
      </c>
      <c r="J48" s="14">
        <v>2</v>
      </c>
      <c r="K48" s="14"/>
      <c r="L48" s="14"/>
      <c r="M48" s="14"/>
      <c r="N48" s="14"/>
      <c r="O48" s="169">
        <v>2</v>
      </c>
      <c r="P48" s="167"/>
      <c r="Q48" s="167"/>
      <c r="R48" s="167"/>
      <c r="S48" s="167"/>
      <c r="T48" s="167"/>
      <c r="U48" s="167"/>
      <c r="V48" s="168"/>
      <c r="W48" s="168"/>
      <c r="X48" s="168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14"/>
      <c r="EQ48" s="167"/>
      <c r="ER48" s="167"/>
      <c r="ES48" s="167"/>
      <c r="ET48" s="167"/>
      <c r="EU48" s="167"/>
      <c r="EV48" s="14"/>
      <c r="EW48" s="167"/>
      <c r="EX48" s="167"/>
      <c r="EY48" s="167"/>
      <c r="EZ48" s="167"/>
      <c r="FA48" s="167"/>
      <c r="FB48" s="167"/>
      <c r="FC48" s="167"/>
      <c r="FD48" s="167"/>
      <c r="FE48" s="167"/>
      <c r="FF48" s="167"/>
      <c r="FG48" s="167"/>
      <c r="FH48" s="167"/>
      <c r="FI48" s="167"/>
      <c r="FJ48" s="167"/>
      <c r="FK48" s="107"/>
      <c r="FL48" s="107"/>
      <c r="FM48" s="107"/>
      <c r="FN48" s="107"/>
      <c r="FO48" s="107"/>
      <c r="FP48" s="107"/>
      <c r="FQ48" s="107"/>
      <c r="FR48" s="107"/>
      <c r="FS48" s="107"/>
      <c r="FT48" s="107"/>
    </row>
    <row r="49" spans="1:176" ht="15.75" customHeight="1">
      <c r="A49" s="16"/>
      <c r="B49" s="16">
        <v>3</v>
      </c>
      <c r="C49" s="14" t="s">
        <v>472</v>
      </c>
      <c r="D49" s="15"/>
      <c r="E49" s="16" t="s">
        <v>443</v>
      </c>
      <c r="F49" s="16" t="s">
        <v>443</v>
      </c>
      <c r="G49" s="16"/>
      <c r="H49" s="14">
        <v>2</v>
      </c>
      <c r="I49" s="14">
        <v>2</v>
      </c>
      <c r="J49" s="14">
        <v>2</v>
      </c>
      <c r="K49" s="14"/>
      <c r="L49" s="14"/>
      <c r="M49" s="14"/>
      <c r="N49" s="14"/>
      <c r="O49" s="169">
        <v>2</v>
      </c>
      <c r="P49" s="167"/>
      <c r="Q49" s="167"/>
      <c r="R49" s="167"/>
      <c r="S49" s="167"/>
      <c r="T49" s="167"/>
      <c r="U49" s="167"/>
      <c r="V49" s="168"/>
      <c r="W49" s="168"/>
      <c r="X49" s="168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14"/>
      <c r="EQ49" s="167"/>
      <c r="ER49" s="167"/>
      <c r="ES49" s="167"/>
      <c r="ET49" s="167"/>
      <c r="EU49" s="167"/>
      <c r="EV49" s="14"/>
      <c r="EW49" s="167"/>
      <c r="EX49" s="167"/>
      <c r="EY49" s="167"/>
      <c r="EZ49" s="167"/>
      <c r="FA49" s="167"/>
      <c r="FB49" s="167"/>
      <c r="FC49" s="167"/>
      <c r="FD49" s="167"/>
      <c r="FE49" s="167"/>
      <c r="FF49" s="167"/>
      <c r="FG49" s="167"/>
      <c r="FH49" s="167"/>
      <c r="FI49" s="167"/>
      <c r="FJ49" s="167"/>
      <c r="FK49" s="107"/>
      <c r="FL49" s="107"/>
      <c r="FM49" s="107"/>
      <c r="FN49" s="107"/>
      <c r="FO49" s="107"/>
      <c r="FP49" s="107"/>
      <c r="FQ49" s="107"/>
      <c r="FR49" s="107"/>
      <c r="FS49" s="107"/>
      <c r="FT49" s="107"/>
    </row>
    <row r="50" spans="1:176" ht="15.75" customHeight="1">
      <c r="A50" s="162">
        <f>A46+1</f>
        <v>8</v>
      </c>
      <c r="B50" s="163" t="s">
        <v>473</v>
      </c>
      <c r="C50" s="164"/>
      <c r="D50" s="164">
        <v>3</v>
      </c>
      <c r="E50" s="164">
        <v>1607</v>
      </c>
      <c r="F50" s="166">
        <v>1</v>
      </c>
      <c r="G50" s="166">
        <v>0</v>
      </c>
      <c r="H50" s="164">
        <v>10</v>
      </c>
      <c r="I50" s="164">
        <v>5</v>
      </c>
      <c r="J50" s="164">
        <v>6</v>
      </c>
      <c r="K50" s="164">
        <v>2</v>
      </c>
      <c r="L50" s="164"/>
      <c r="M50" s="164"/>
      <c r="N50" s="164"/>
      <c r="O50" s="172">
        <v>2</v>
      </c>
      <c r="P50" s="167"/>
      <c r="Q50" s="167"/>
      <c r="R50" s="167">
        <v>2018</v>
      </c>
      <c r="S50" s="167"/>
      <c r="T50" s="167"/>
      <c r="U50" s="167">
        <v>2017</v>
      </c>
      <c r="V50" s="168"/>
      <c r="W50" s="168"/>
      <c r="X50" s="168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14">
        <v>7</v>
      </c>
      <c r="EQ50" s="167"/>
      <c r="ER50" s="167">
        <v>7</v>
      </c>
      <c r="ES50" s="167"/>
      <c r="ET50" s="167"/>
      <c r="EU50" s="167"/>
      <c r="EV50" s="14">
        <v>5</v>
      </c>
      <c r="EW50" s="167"/>
      <c r="EX50" s="167">
        <v>5</v>
      </c>
      <c r="EY50" s="167"/>
      <c r="EZ50" s="167">
        <v>0</v>
      </c>
      <c r="FA50" s="167"/>
      <c r="FB50" s="167">
        <v>0</v>
      </c>
      <c r="FC50" s="167"/>
      <c r="FD50" s="167">
        <v>2</v>
      </c>
      <c r="FE50" s="167"/>
      <c r="FF50" s="167">
        <v>2</v>
      </c>
      <c r="FG50" s="167"/>
      <c r="FH50" s="167"/>
      <c r="FI50" s="167">
        <v>3</v>
      </c>
      <c r="FJ50" s="167">
        <v>1206</v>
      </c>
      <c r="FK50" s="107"/>
      <c r="FL50" s="107"/>
      <c r="FM50" s="107"/>
      <c r="FN50" s="107"/>
      <c r="FO50" s="107"/>
      <c r="FP50" s="107"/>
      <c r="FQ50" s="107"/>
      <c r="FR50" s="107"/>
      <c r="FS50" s="107"/>
      <c r="FT50" s="107"/>
    </row>
    <row r="51" spans="1:176" ht="14.25" customHeight="1">
      <c r="A51" s="36"/>
      <c r="B51" s="16">
        <v>1</v>
      </c>
      <c r="C51" s="179" t="s">
        <v>465</v>
      </c>
      <c r="D51" s="183"/>
      <c r="E51" s="183">
        <v>1607</v>
      </c>
      <c r="F51" s="184">
        <v>2015</v>
      </c>
      <c r="G51" s="184"/>
      <c r="H51" s="183">
        <v>8</v>
      </c>
      <c r="I51" s="183">
        <v>3</v>
      </c>
      <c r="J51" s="183">
        <v>6</v>
      </c>
      <c r="K51" s="183">
        <v>2</v>
      </c>
      <c r="L51" s="183"/>
      <c r="M51" s="183"/>
      <c r="N51" s="183"/>
      <c r="O51" s="185"/>
      <c r="P51" s="179"/>
      <c r="Q51" s="179"/>
      <c r="R51" s="179"/>
      <c r="S51" s="179"/>
      <c r="T51" s="179"/>
      <c r="U51" s="179"/>
      <c r="V51" s="178"/>
      <c r="W51" s="178"/>
      <c r="X51" s="178"/>
      <c r="Y51" s="179"/>
      <c r="Z51" s="179"/>
      <c r="AA51" s="179"/>
      <c r="AB51" s="179"/>
      <c r="AC51" s="179"/>
      <c r="AD51" s="179"/>
      <c r="AE51" s="179"/>
      <c r="AF51" s="179"/>
      <c r="AG51" s="17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79"/>
      <c r="CC51" s="179"/>
      <c r="CD51" s="179"/>
      <c r="CE51" s="179"/>
      <c r="CF51" s="179"/>
      <c r="CG51" s="179"/>
      <c r="CH51" s="179"/>
      <c r="CI51" s="179"/>
      <c r="CJ51" s="179"/>
      <c r="CK51" s="179"/>
      <c r="CL51" s="179"/>
      <c r="CM51" s="179"/>
      <c r="CN51" s="179"/>
      <c r="CO51" s="179"/>
      <c r="CP51" s="179"/>
      <c r="CQ51" s="179"/>
      <c r="CR51" s="179"/>
      <c r="CS51" s="179"/>
      <c r="CT51" s="179"/>
      <c r="CU51" s="179"/>
      <c r="CV51" s="179"/>
      <c r="CW51" s="179"/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79"/>
      <c r="DI51" s="179"/>
      <c r="DJ51" s="179"/>
      <c r="DK51" s="179"/>
      <c r="DL51" s="179"/>
      <c r="DM51" s="179"/>
      <c r="DN51" s="179"/>
      <c r="DO51" s="179"/>
      <c r="DP51" s="179"/>
      <c r="DQ51" s="179"/>
      <c r="DR51" s="179"/>
      <c r="DS51" s="179"/>
      <c r="DT51" s="179"/>
      <c r="DU51" s="179"/>
      <c r="DV51" s="179"/>
      <c r="DW51" s="179"/>
      <c r="DX51" s="179"/>
      <c r="DY51" s="179"/>
      <c r="DZ51" s="179"/>
      <c r="EA51" s="179"/>
      <c r="EB51" s="179"/>
      <c r="EC51" s="179"/>
      <c r="ED51" s="179"/>
      <c r="EE51" s="179"/>
      <c r="EF51" s="179"/>
      <c r="EG51" s="179"/>
      <c r="EH51" s="179"/>
      <c r="EI51" s="179"/>
      <c r="EJ51" s="179"/>
      <c r="EK51" s="179"/>
      <c r="EL51" s="179"/>
      <c r="EM51" s="179"/>
      <c r="EN51" s="179"/>
      <c r="EO51" s="179"/>
      <c r="EP51" s="179"/>
      <c r="EQ51" s="179"/>
      <c r="ER51" s="179"/>
      <c r="ES51" s="179"/>
      <c r="ET51" s="179"/>
      <c r="EU51" s="179"/>
      <c r="EV51" s="179"/>
      <c r="EW51" s="179"/>
      <c r="EX51" s="179"/>
      <c r="EY51" s="179"/>
      <c r="EZ51" s="179"/>
      <c r="FA51" s="179"/>
      <c r="FB51" s="179"/>
      <c r="FC51" s="179"/>
      <c r="FD51" s="179"/>
      <c r="FE51" s="179"/>
      <c r="FF51" s="179"/>
      <c r="FG51" s="179"/>
      <c r="FH51" s="179"/>
      <c r="FI51" s="179"/>
      <c r="FJ51" s="179"/>
      <c r="FK51" s="29"/>
      <c r="FL51" s="186"/>
      <c r="FM51" s="186"/>
      <c r="FN51" s="186"/>
      <c r="FO51" s="186"/>
      <c r="FP51" s="186"/>
      <c r="FQ51" s="186"/>
      <c r="FR51" s="186"/>
      <c r="FS51" s="186"/>
      <c r="FT51" s="186"/>
    </row>
    <row r="52" spans="1:176" ht="14.25" customHeight="1">
      <c r="A52" s="36"/>
      <c r="B52" s="16">
        <v>2</v>
      </c>
      <c r="C52" s="179" t="s">
        <v>474</v>
      </c>
      <c r="D52" s="183"/>
      <c r="E52" s="16" t="s">
        <v>443</v>
      </c>
      <c r="F52" s="16" t="s">
        <v>443</v>
      </c>
      <c r="G52" s="184"/>
      <c r="H52" s="183">
        <v>1</v>
      </c>
      <c r="I52" s="183">
        <v>1</v>
      </c>
      <c r="J52" s="183"/>
      <c r="K52" s="183">
        <v>1</v>
      </c>
      <c r="L52" s="183"/>
      <c r="M52" s="183"/>
      <c r="N52" s="183"/>
      <c r="O52" s="185">
        <v>1</v>
      </c>
      <c r="P52" s="179"/>
      <c r="Q52" s="179"/>
      <c r="R52" s="179"/>
      <c r="S52" s="179"/>
      <c r="T52" s="179"/>
      <c r="U52" s="179"/>
      <c r="V52" s="178"/>
      <c r="W52" s="178"/>
      <c r="X52" s="178"/>
      <c r="Y52" s="179"/>
      <c r="Z52" s="179"/>
      <c r="AA52" s="179"/>
      <c r="AB52" s="179"/>
      <c r="AC52" s="179"/>
      <c r="AD52" s="179"/>
      <c r="AE52" s="179"/>
      <c r="AF52" s="179"/>
      <c r="AG52" s="17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9"/>
      <c r="BW52" s="179"/>
      <c r="BX52" s="179"/>
      <c r="BY52" s="179"/>
      <c r="BZ52" s="179"/>
      <c r="CA52" s="179"/>
      <c r="CB52" s="179"/>
      <c r="CC52" s="179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79"/>
      <c r="CR52" s="179"/>
      <c r="CS52" s="179"/>
      <c r="CT52" s="179"/>
      <c r="CU52" s="179"/>
      <c r="CV52" s="179"/>
      <c r="CW52" s="179"/>
      <c r="CX52" s="179"/>
      <c r="CY52" s="179"/>
      <c r="CZ52" s="179"/>
      <c r="DA52" s="179"/>
      <c r="DB52" s="179"/>
      <c r="DC52" s="179"/>
      <c r="DD52" s="179"/>
      <c r="DE52" s="179"/>
      <c r="DF52" s="179"/>
      <c r="DG52" s="179"/>
      <c r="DH52" s="179"/>
      <c r="DI52" s="179"/>
      <c r="DJ52" s="179"/>
      <c r="DK52" s="179"/>
      <c r="DL52" s="179"/>
      <c r="DM52" s="179"/>
      <c r="DN52" s="179"/>
      <c r="DO52" s="179"/>
      <c r="DP52" s="179"/>
      <c r="DQ52" s="179"/>
      <c r="DR52" s="179"/>
      <c r="DS52" s="179"/>
      <c r="DT52" s="179"/>
      <c r="DU52" s="179"/>
      <c r="DV52" s="179"/>
      <c r="DW52" s="179"/>
      <c r="DX52" s="179"/>
      <c r="DY52" s="179"/>
      <c r="DZ52" s="179"/>
      <c r="EA52" s="179"/>
      <c r="EB52" s="179"/>
      <c r="EC52" s="179"/>
      <c r="ED52" s="179"/>
      <c r="EE52" s="179"/>
      <c r="EF52" s="179"/>
      <c r="EG52" s="179"/>
      <c r="EH52" s="179"/>
      <c r="EI52" s="179"/>
      <c r="EJ52" s="179"/>
      <c r="EK52" s="179"/>
      <c r="EL52" s="179"/>
      <c r="EM52" s="179"/>
      <c r="EN52" s="179"/>
      <c r="EO52" s="179"/>
      <c r="EP52" s="179"/>
      <c r="EQ52" s="179"/>
      <c r="ER52" s="179"/>
      <c r="ES52" s="179"/>
      <c r="ET52" s="179"/>
      <c r="EU52" s="179"/>
      <c r="EV52" s="179"/>
      <c r="EW52" s="179"/>
      <c r="EX52" s="179"/>
      <c r="EY52" s="179"/>
      <c r="EZ52" s="179"/>
      <c r="FA52" s="179"/>
      <c r="FB52" s="179"/>
      <c r="FC52" s="179"/>
      <c r="FD52" s="179"/>
      <c r="FE52" s="179"/>
      <c r="FF52" s="179"/>
      <c r="FG52" s="179"/>
      <c r="FH52" s="179"/>
      <c r="FI52" s="179"/>
      <c r="FJ52" s="179"/>
      <c r="FK52" s="29"/>
      <c r="FL52" s="186"/>
      <c r="FM52" s="186"/>
      <c r="FN52" s="186"/>
      <c r="FO52" s="186"/>
      <c r="FP52" s="186"/>
      <c r="FQ52" s="186"/>
      <c r="FR52" s="186"/>
      <c r="FS52" s="186"/>
      <c r="FT52" s="186"/>
    </row>
    <row r="53" spans="1:176" ht="14.25" customHeight="1">
      <c r="A53" s="36"/>
      <c r="B53" s="16">
        <v>3</v>
      </c>
      <c r="C53" s="179" t="s">
        <v>475</v>
      </c>
      <c r="D53" s="183"/>
      <c r="E53" s="16" t="s">
        <v>443</v>
      </c>
      <c r="F53" s="16" t="s">
        <v>443</v>
      </c>
      <c r="G53" s="184"/>
      <c r="H53" s="183">
        <v>1</v>
      </c>
      <c r="I53" s="183">
        <v>1</v>
      </c>
      <c r="J53" s="183"/>
      <c r="K53" s="183">
        <v>1</v>
      </c>
      <c r="L53" s="183"/>
      <c r="M53" s="183"/>
      <c r="N53" s="183"/>
      <c r="O53" s="185">
        <v>1</v>
      </c>
      <c r="P53" s="179"/>
      <c r="Q53" s="179"/>
      <c r="R53" s="179"/>
      <c r="S53" s="179"/>
      <c r="T53" s="179"/>
      <c r="U53" s="179"/>
      <c r="V53" s="178"/>
      <c r="W53" s="178"/>
      <c r="X53" s="178"/>
      <c r="Y53" s="179"/>
      <c r="Z53" s="179"/>
      <c r="AA53" s="179"/>
      <c r="AB53" s="179"/>
      <c r="AC53" s="179"/>
      <c r="AD53" s="179"/>
      <c r="AE53" s="179"/>
      <c r="AF53" s="179"/>
      <c r="AG53" s="17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79"/>
      <c r="BR53" s="179"/>
      <c r="BS53" s="179"/>
      <c r="BT53" s="179"/>
      <c r="BU53" s="179"/>
      <c r="BV53" s="179"/>
      <c r="BW53" s="179"/>
      <c r="BX53" s="179"/>
      <c r="BY53" s="179"/>
      <c r="BZ53" s="179"/>
      <c r="CA53" s="179"/>
      <c r="CB53" s="179"/>
      <c r="CC53" s="179"/>
      <c r="CD53" s="179"/>
      <c r="CE53" s="179"/>
      <c r="CF53" s="179"/>
      <c r="CG53" s="179"/>
      <c r="CH53" s="179"/>
      <c r="CI53" s="179"/>
      <c r="CJ53" s="179"/>
      <c r="CK53" s="179"/>
      <c r="CL53" s="179"/>
      <c r="CM53" s="179"/>
      <c r="CN53" s="179"/>
      <c r="CO53" s="179"/>
      <c r="CP53" s="179"/>
      <c r="CQ53" s="179"/>
      <c r="CR53" s="179"/>
      <c r="CS53" s="179"/>
      <c r="CT53" s="179"/>
      <c r="CU53" s="179"/>
      <c r="CV53" s="179"/>
      <c r="CW53" s="179"/>
      <c r="CX53" s="179"/>
      <c r="CY53" s="179"/>
      <c r="CZ53" s="179"/>
      <c r="DA53" s="179"/>
      <c r="DB53" s="179"/>
      <c r="DC53" s="179"/>
      <c r="DD53" s="179"/>
      <c r="DE53" s="179"/>
      <c r="DF53" s="179"/>
      <c r="DG53" s="179"/>
      <c r="DH53" s="179"/>
      <c r="DI53" s="179"/>
      <c r="DJ53" s="179"/>
      <c r="DK53" s="179"/>
      <c r="DL53" s="179"/>
      <c r="DM53" s="179"/>
      <c r="DN53" s="179"/>
      <c r="DO53" s="179"/>
      <c r="DP53" s="179"/>
      <c r="DQ53" s="179"/>
      <c r="DR53" s="179"/>
      <c r="DS53" s="179"/>
      <c r="DT53" s="179"/>
      <c r="DU53" s="179"/>
      <c r="DV53" s="179"/>
      <c r="DW53" s="179"/>
      <c r="DX53" s="179"/>
      <c r="DY53" s="179"/>
      <c r="DZ53" s="179"/>
      <c r="EA53" s="179"/>
      <c r="EB53" s="179"/>
      <c r="EC53" s="179"/>
      <c r="ED53" s="179"/>
      <c r="EE53" s="179"/>
      <c r="EF53" s="179"/>
      <c r="EG53" s="179"/>
      <c r="EH53" s="179"/>
      <c r="EI53" s="179"/>
      <c r="EJ53" s="179"/>
      <c r="EK53" s="179"/>
      <c r="EL53" s="179"/>
      <c r="EM53" s="179"/>
      <c r="EN53" s="179"/>
      <c r="EO53" s="179"/>
      <c r="EP53" s="179"/>
      <c r="EQ53" s="179"/>
      <c r="ER53" s="179"/>
      <c r="ES53" s="179"/>
      <c r="ET53" s="179"/>
      <c r="EU53" s="179"/>
      <c r="EV53" s="179"/>
      <c r="EW53" s="179"/>
      <c r="EX53" s="179"/>
      <c r="EY53" s="179"/>
      <c r="EZ53" s="179"/>
      <c r="FA53" s="179"/>
      <c r="FB53" s="179"/>
      <c r="FC53" s="179"/>
      <c r="FD53" s="179"/>
      <c r="FE53" s="179"/>
      <c r="FF53" s="179"/>
      <c r="FG53" s="179"/>
      <c r="FH53" s="179"/>
      <c r="FI53" s="179"/>
      <c r="FJ53" s="179"/>
      <c r="FK53" s="29"/>
      <c r="FL53" s="186"/>
      <c r="FM53" s="186"/>
      <c r="FN53" s="186"/>
      <c r="FO53" s="186"/>
      <c r="FP53" s="186"/>
      <c r="FQ53" s="186"/>
      <c r="FR53" s="186"/>
      <c r="FS53" s="186"/>
      <c r="FT53" s="186"/>
    </row>
    <row r="54" spans="1:176" ht="14.25" customHeight="1">
      <c r="A54" s="187">
        <f>A50+1</f>
        <v>9</v>
      </c>
      <c r="B54" s="188" t="s">
        <v>122</v>
      </c>
      <c r="C54" s="189"/>
      <c r="D54" s="189">
        <v>1</v>
      </c>
      <c r="E54" s="189">
        <v>6349</v>
      </c>
      <c r="F54" s="190">
        <v>1</v>
      </c>
      <c r="G54" s="190">
        <v>0</v>
      </c>
      <c r="H54" s="189">
        <v>33</v>
      </c>
      <c r="I54" s="189">
        <v>26</v>
      </c>
      <c r="J54" s="189">
        <v>16</v>
      </c>
      <c r="K54" s="189">
        <v>17</v>
      </c>
      <c r="L54" s="189"/>
      <c r="M54" s="189"/>
      <c r="N54" s="189"/>
      <c r="O54" s="191"/>
      <c r="P54" s="179">
        <v>2010</v>
      </c>
      <c r="Q54" s="179">
        <v>2</v>
      </c>
      <c r="R54" s="179">
        <v>2015</v>
      </c>
      <c r="S54" s="179"/>
      <c r="T54" s="179"/>
      <c r="U54" s="179"/>
      <c r="V54" s="178"/>
      <c r="W54" s="178"/>
      <c r="X54" s="178"/>
      <c r="Y54" s="179"/>
      <c r="Z54" s="179"/>
      <c r="AA54" s="179"/>
      <c r="AB54" s="179"/>
      <c r="AC54" s="179"/>
      <c r="AD54" s="179"/>
      <c r="AE54" s="179"/>
      <c r="AF54" s="179"/>
      <c r="AG54" s="17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  <c r="BO54" s="179"/>
      <c r="BP54" s="179"/>
      <c r="BQ54" s="179"/>
      <c r="BR54" s="179"/>
      <c r="BS54" s="179"/>
      <c r="BT54" s="179"/>
      <c r="BU54" s="179"/>
      <c r="BV54" s="179"/>
      <c r="BW54" s="179"/>
      <c r="BX54" s="179"/>
      <c r="BY54" s="179"/>
      <c r="BZ54" s="179"/>
      <c r="CA54" s="179"/>
      <c r="CB54" s="179"/>
      <c r="CC54" s="179"/>
      <c r="CD54" s="179"/>
      <c r="CE54" s="179"/>
      <c r="CF54" s="179"/>
      <c r="CG54" s="179"/>
      <c r="CH54" s="179"/>
      <c r="CI54" s="179"/>
      <c r="CJ54" s="179"/>
      <c r="CK54" s="179"/>
      <c r="CL54" s="179"/>
      <c r="CM54" s="179"/>
      <c r="CN54" s="179"/>
      <c r="CO54" s="179"/>
      <c r="CP54" s="179"/>
      <c r="CQ54" s="179"/>
      <c r="CR54" s="179"/>
      <c r="CS54" s="179"/>
      <c r="CT54" s="179"/>
      <c r="CU54" s="179"/>
      <c r="CV54" s="179"/>
      <c r="CW54" s="179"/>
      <c r="CX54" s="179"/>
      <c r="CY54" s="179"/>
      <c r="CZ54" s="179"/>
      <c r="DA54" s="179"/>
      <c r="DB54" s="179"/>
      <c r="DC54" s="179"/>
      <c r="DD54" s="179"/>
      <c r="DE54" s="179"/>
      <c r="DF54" s="179"/>
      <c r="DG54" s="179"/>
      <c r="DH54" s="179"/>
      <c r="DI54" s="179"/>
      <c r="DJ54" s="179"/>
      <c r="DK54" s="179"/>
      <c r="DL54" s="179"/>
      <c r="DM54" s="179"/>
      <c r="DN54" s="179"/>
      <c r="DO54" s="179"/>
      <c r="DP54" s="179"/>
      <c r="DQ54" s="179"/>
      <c r="DR54" s="179"/>
      <c r="DS54" s="179"/>
      <c r="DT54" s="179"/>
      <c r="DU54" s="179"/>
      <c r="DV54" s="179"/>
      <c r="DW54" s="179"/>
      <c r="DX54" s="179"/>
      <c r="DY54" s="179"/>
      <c r="DZ54" s="179"/>
      <c r="EA54" s="179"/>
      <c r="EB54" s="179"/>
      <c r="EC54" s="179"/>
      <c r="ED54" s="179"/>
      <c r="EE54" s="179"/>
      <c r="EF54" s="179"/>
      <c r="EG54" s="179"/>
      <c r="EH54" s="179"/>
      <c r="EI54" s="179"/>
      <c r="EJ54" s="179"/>
      <c r="EK54" s="179"/>
      <c r="EL54" s="179"/>
      <c r="EM54" s="179"/>
      <c r="EN54" s="179"/>
      <c r="EO54" s="179"/>
      <c r="EP54" s="179">
        <v>32</v>
      </c>
      <c r="EQ54" s="179">
        <v>16</v>
      </c>
      <c r="ER54" s="179">
        <v>16</v>
      </c>
      <c r="ES54" s="179"/>
      <c r="ET54" s="179"/>
      <c r="EU54" s="179"/>
      <c r="EV54" s="179">
        <v>26</v>
      </c>
      <c r="EW54" s="179">
        <v>16</v>
      </c>
      <c r="EX54" s="179">
        <v>10</v>
      </c>
      <c r="EY54" s="179"/>
      <c r="EZ54" s="179">
        <v>2</v>
      </c>
      <c r="FA54" s="179"/>
      <c r="FB54" s="179">
        <v>2</v>
      </c>
      <c r="FC54" s="179"/>
      <c r="FD54" s="179">
        <v>4</v>
      </c>
      <c r="FE54" s="179"/>
      <c r="FF54" s="179">
        <v>4</v>
      </c>
      <c r="FG54" s="179"/>
      <c r="FH54" s="179">
        <v>1996</v>
      </c>
      <c r="FI54" s="179"/>
      <c r="FJ54" s="179">
        <v>6349</v>
      </c>
      <c r="FK54" s="29"/>
      <c r="FL54" s="186"/>
      <c r="FM54" s="186"/>
      <c r="FN54" s="186"/>
      <c r="FO54" s="186"/>
      <c r="FP54" s="186"/>
      <c r="FQ54" s="186"/>
      <c r="FR54" s="186"/>
      <c r="FS54" s="186"/>
      <c r="FT54" s="186"/>
    </row>
    <row r="55" spans="1:176" ht="14.25" customHeight="1">
      <c r="A55" s="16"/>
      <c r="B55" s="16">
        <v>1</v>
      </c>
      <c r="C55" s="14" t="s">
        <v>465</v>
      </c>
      <c r="D55" s="14">
        <v>1</v>
      </c>
      <c r="E55" s="14">
        <v>6349</v>
      </c>
      <c r="F55" s="16">
        <v>2014</v>
      </c>
      <c r="G55" s="16">
        <v>0</v>
      </c>
      <c r="H55" s="14">
        <v>33</v>
      </c>
      <c r="I55" s="14">
        <v>26</v>
      </c>
      <c r="J55" s="14">
        <v>16</v>
      </c>
      <c r="K55" s="14">
        <v>17</v>
      </c>
      <c r="L55" s="14"/>
      <c r="M55" s="14"/>
      <c r="N55" s="14"/>
      <c r="O55" s="169"/>
      <c r="P55" s="173"/>
      <c r="Q55" s="173"/>
      <c r="R55" s="173"/>
      <c r="S55" s="173"/>
      <c r="T55" s="173"/>
      <c r="U55" s="173"/>
      <c r="V55" s="192"/>
      <c r="W55" s="192"/>
      <c r="X55" s="192"/>
      <c r="Y55" s="173"/>
      <c r="Z55" s="173"/>
      <c r="AA55" s="173"/>
      <c r="AB55" s="173"/>
      <c r="AC55" s="173"/>
      <c r="AD55" s="173"/>
      <c r="AE55" s="173"/>
      <c r="AF55" s="173"/>
      <c r="AG55" s="173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173"/>
      <c r="AU55" s="173"/>
      <c r="AV55" s="173"/>
      <c r="AW55" s="173"/>
      <c r="AX55" s="173"/>
      <c r="AY55" s="173"/>
      <c r="AZ55" s="173"/>
      <c r="BA55" s="173"/>
      <c r="BB55" s="173"/>
      <c r="BC55" s="173"/>
      <c r="BD55" s="173"/>
      <c r="BE55" s="173"/>
      <c r="BF55" s="173"/>
      <c r="BG55" s="173"/>
      <c r="BH55" s="173"/>
      <c r="BI55" s="173"/>
      <c r="BJ55" s="173"/>
      <c r="BK55" s="173"/>
      <c r="BL55" s="173"/>
      <c r="BM55" s="173"/>
      <c r="BN55" s="173"/>
      <c r="BO55" s="173"/>
      <c r="BP55" s="173"/>
      <c r="BQ55" s="173"/>
      <c r="BR55" s="173"/>
      <c r="BS55" s="173"/>
      <c r="BT55" s="173"/>
      <c r="BU55" s="173"/>
      <c r="BV55" s="173"/>
      <c r="BW55" s="173"/>
      <c r="BX55" s="173"/>
      <c r="BY55" s="173"/>
      <c r="BZ55" s="173"/>
      <c r="CA55" s="173"/>
      <c r="CB55" s="173"/>
      <c r="CC55" s="173"/>
      <c r="CD55" s="173"/>
      <c r="CE55" s="173"/>
      <c r="CF55" s="173"/>
      <c r="CG55" s="173"/>
      <c r="CH55" s="173"/>
      <c r="CI55" s="173"/>
      <c r="CJ55" s="173"/>
      <c r="CK55" s="173"/>
      <c r="CL55" s="173"/>
      <c r="CM55" s="173"/>
      <c r="CN55" s="173"/>
      <c r="CO55" s="173"/>
      <c r="CP55" s="173"/>
      <c r="CQ55" s="173"/>
      <c r="CR55" s="173"/>
      <c r="CS55" s="173"/>
      <c r="CT55" s="173"/>
      <c r="CU55" s="173"/>
      <c r="CV55" s="173"/>
      <c r="CW55" s="173"/>
      <c r="CX55" s="173"/>
      <c r="CY55" s="173"/>
      <c r="CZ55" s="173"/>
      <c r="DA55" s="173"/>
      <c r="DB55" s="173"/>
      <c r="DC55" s="173"/>
      <c r="DD55" s="173"/>
      <c r="DE55" s="173"/>
      <c r="DF55" s="173"/>
      <c r="DG55" s="173"/>
      <c r="DH55" s="173"/>
      <c r="DI55" s="173"/>
      <c r="DJ55" s="173"/>
      <c r="DK55" s="173"/>
      <c r="DL55" s="173"/>
      <c r="DM55" s="173"/>
      <c r="DN55" s="173"/>
      <c r="DO55" s="173"/>
      <c r="DP55" s="173"/>
      <c r="DQ55" s="173"/>
      <c r="DR55" s="173"/>
      <c r="DS55" s="173"/>
      <c r="DT55" s="173"/>
      <c r="DU55" s="173"/>
      <c r="DV55" s="173"/>
      <c r="DW55" s="173"/>
      <c r="DX55" s="173"/>
      <c r="DY55" s="173"/>
      <c r="DZ55" s="173"/>
      <c r="EA55" s="173"/>
      <c r="EB55" s="173"/>
      <c r="EC55" s="173"/>
      <c r="ED55" s="173"/>
      <c r="EE55" s="173"/>
      <c r="EF55" s="173"/>
      <c r="EG55" s="173"/>
      <c r="EH55" s="173"/>
      <c r="EI55" s="173"/>
      <c r="EJ55" s="173"/>
      <c r="EK55" s="173"/>
      <c r="EL55" s="173"/>
      <c r="EM55" s="173"/>
      <c r="EN55" s="173"/>
      <c r="EO55" s="173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93"/>
      <c r="FL55" s="107"/>
      <c r="FM55" s="107"/>
      <c r="FN55" s="107"/>
      <c r="FO55" s="107"/>
      <c r="FP55" s="107"/>
      <c r="FQ55" s="107"/>
      <c r="FR55" s="107"/>
      <c r="FS55" s="107"/>
      <c r="FT55" s="107"/>
    </row>
    <row r="56" spans="1:176" ht="14.25" customHeight="1">
      <c r="A56" s="162">
        <f>A54+1</f>
        <v>10</v>
      </c>
      <c r="B56" s="163" t="s">
        <v>125</v>
      </c>
      <c r="C56" s="164"/>
      <c r="D56" s="164">
        <v>6</v>
      </c>
      <c r="E56" s="164">
        <v>8528</v>
      </c>
      <c r="F56" s="166">
        <v>6</v>
      </c>
      <c r="G56" s="166"/>
      <c r="H56" s="164">
        <v>26</v>
      </c>
      <c r="I56" s="164">
        <v>21</v>
      </c>
      <c r="J56" s="164">
        <v>15</v>
      </c>
      <c r="K56" s="164">
        <v>6</v>
      </c>
      <c r="L56" s="164">
        <v>5</v>
      </c>
      <c r="M56" s="164">
        <v>4</v>
      </c>
      <c r="N56" s="164">
        <v>7</v>
      </c>
      <c r="O56" s="172"/>
      <c r="P56" s="173">
        <v>2013</v>
      </c>
      <c r="Q56" s="173">
        <v>1</v>
      </c>
      <c r="R56" s="173">
        <v>2018</v>
      </c>
      <c r="S56" s="173"/>
      <c r="T56" s="173"/>
      <c r="U56" s="173">
        <v>2017</v>
      </c>
      <c r="V56" s="192"/>
      <c r="W56" s="192"/>
      <c r="X56" s="192"/>
      <c r="Y56" s="173"/>
      <c r="Z56" s="173"/>
      <c r="AA56" s="173"/>
      <c r="AB56" s="173"/>
      <c r="AC56" s="173"/>
      <c r="AD56" s="173"/>
      <c r="AE56" s="173"/>
      <c r="AF56" s="173"/>
      <c r="AG56" s="173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173"/>
      <c r="AU56" s="173"/>
      <c r="AV56" s="173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73"/>
      <c r="BR56" s="173"/>
      <c r="BS56" s="173"/>
      <c r="BT56" s="173"/>
      <c r="BU56" s="173"/>
      <c r="BV56" s="173"/>
      <c r="BW56" s="173"/>
      <c r="BX56" s="173"/>
      <c r="BY56" s="173"/>
      <c r="BZ56" s="173"/>
      <c r="CA56" s="173"/>
      <c r="CB56" s="173"/>
      <c r="CC56" s="173"/>
      <c r="CD56" s="173"/>
      <c r="CE56" s="173"/>
      <c r="CF56" s="173"/>
      <c r="CG56" s="173"/>
      <c r="CH56" s="173"/>
      <c r="CI56" s="173"/>
      <c r="CJ56" s="173"/>
      <c r="CK56" s="173"/>
      <c r="CL56" s="173"/>
      <c r="CM56" s="173"/>
      <c r="CN56" s="173"/>
      <c r="CO56" s="173"/>
      <c r="CP56" s="173"/>
      <c r="CQ56" s="173"/>
      <c r="CR56" s="173"/>
      <c r="CS56" s="173"/>
      <c r="CT56" s="173"/>
      <c r="CU56" s="173"/>
      <c r="CV56" s="173"/>
      <c r="CW56" s="173"/>
      <c r="CX56" s="173"/>
      <c r="CY56" s="173"/>
      <c r="CZ56" s="173"/>
      <c r="DA56" s="173"/>
      <c r="DB56" s="173"/>
      <c r="DC56" s="173"/>
      <c r="DD56" s="173"/>
      <c r="DE56" s="173"/>
      <c r="DF56" s="173"/>
      <c r="DG56" s="173"/>
      <c r="DH56" s="173"/>
      <c r="DI56" s="173"/>
      <c r="DJ56" s="173"/>
      <c r="DK56" s="173"/>
      <c r="DL56" s="173"/>
      <c r="DM56" s="173"/>
      <c r="DN56" s="173"/>
      <c r="DO56" s="173"/>
      <c r="DP56" s="173"/>
      <c r="DQ56" s="173"/>
      <c r="DR56" s="173"/>
      <c r="DS56" s="173"/>
      <c r="DT56" s="173"/>
      <c r="DU56" s="173"/>
      <c r="DV56" s="173"/>
      <c r="DW56" s="173"/>
      <c r="DX56" s="173"/>
      <c r="DY56" s="173"/>
      <c r="DZ56" s="173"/>
      <c r="EA56" s="173"/>
      <c r="EB56" s="173"/>
      <c r="EC56" s="173"/>
      <c r="ED56" s="173"/>
      <c r="EE56" s="173"/>
      <c r="EF56" s="173"/>
      <c r="EG56" s="173"/>
      <c r="EH56" s="173"/>
      <c r="EI56" s="173"/>
      <c r="EJ56" s="173"/>
      <c r="EK56" s="173"/>
      <c r="EL56" s="173"/>
      <c r="EM56" s="173"/>
      <c r="EN56" s="173"/>
      <c r="EO56" s="173"/>
      <c r="EP56" s="14">
        <f>SUM(EQ56:ES56)</f>
        <v>21</v>
      </c>
      <c r="EQ56" s="14"/>
      <c r="ER56" s="14">
        <v>21</v>
      </c>
      <c r="ES56" s="14"/>
      <c r="ET56" s="14"/>
      <c r="EU56" s="14"/>
      <c r="EV56" s="14">
        <v>13</v>
      </c>
      <c r="EW56" s="14"/>
      <c r="EX56" s="14">
        <v>13</v>
      </c>
      <c r="EY56" s="14"/>
      <c r="EZ56" s="14">
        <v>3</v>
      </c>
      <c r="FA56" s="14"/>
      <c r="FB56" s="14">
        <v>1</v>
      </c>
      <c r="FC56" s="14"/>
      <c r="FD56" s="14">
        <v>5</v>
      </c>
      <c r="FE56" s="14"/>
      <c r="FF56" s="14">
        <v>5</v>
      </c>
      <c r="FG56" s="14"/>
      <c r="FH56" s="14">
        <v>2012</v>
      </c>
      <c r="FI56" s="14">
        <v>2</v>
      </c>
      <c r="FJ56" s="14">
        <v>6372</v>
      </c>
      <c r="FK56" s="193"/>
      <c r="FL56" s="107"/>
      <c r="FM56" s="107"/>
      <c r="FN56" s="107"/>
      <c r="FO56" s="107"/>
      <c r="FP56" s="107"/>
      <c r="FQ56" s="107"/>
      <c r="FR56" s="107"/>
      <c r="FS56" s="107"/>
      <c r="FT56" s="107"/>
    </row>
    <row r="57" spans="1:176" ht="18" customHeight="1">
      <c r="A57" s="16"/>
      <c r="B57" s="16">
        <v>1</v>
      </c>
      <c r="C57" s="14" t="s">
        <v>476</v>
      </c>
      <c r="D57" s="14">
        <v>1</v>
      </c>
      <c r="E57" s="14">
        <v>6019</v>
      </c>
      <c r="F57" s="16">
        <v>2011</v>
      </c>
      <c r="G57" s="16"/>
      <c r="H57" s="14">
        <v>14</v>
      </c>
      <c r="I57" s="14">
        <v>8</v>
      </c>
      <c r="J57" s="14">
        <v>12</v>
      </c>
      <c r="K57" s="14">
        <v>2</v>
      </c>
      <c r="L57" s="14"/>
      <c r="M57" s="14"/>
      <c r="N57" s="14"/>
      <c r="O57" s="169"/>
      <c r="P57" s="14"/>
      <c r="Q57" s="14"/>
      <c r="R57" s="14"/>
      <c r="S57" s="14"/>
      <c r="T57" s="14"/>
      <c r="U57" s="168"/>
      <c r="V57" s="168"/>
      <c r="W57" s="168"/>
      <c r="X57" s="168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  <c r="EN57" s="59"/>
      <c r="EO57" s="59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93"/>
      <c r="FL57" s="107"/>
      <c r="FM57" s="107"/>
      <c r="FN57" s="107"/>
      <c r="FO57" s="107"/>
      <c r="FP57" s="107"/>
      <c r="FQ57" s="107"/>
      <c r="FR57" s="107"/>
      <c r="FS57" s="107"/>
      <c r="FT57" s="107"/>
    </row>
    <row r="58" spans="1:176" ht="18" customHeight="1">
      <c r="A58" s="16"/>
      <c r="B58" s="16">
        <v>2</v>
      </c>
      <c r="C58" s="14" t="s">
        <v>477</v>
      </c>
      <c r="D58" s="14">
        <v>1</v>
      </c>
      <c r="E58" s="14">
        <v>1195</v>
      </c>
      <c r="F58" s="16">
        <v>2011</v>
      </c>
      <c r="G58" s="16"/>
      <c r="H58" s="14">
        <v>5</v>
      </c>
      <c r="I58" s="14">
        <v>5</v>
      </c>
      <c r="J58" s="14">
        <v>3</v>
      </c>
      <c r="K58" s="14">
        <v>2</v>
      </c>
      <c r="L58" s="14"/>
      <c r="M58" s="14"/>
      <c r="N58" s="14"/>
      <c r="O58" s="169"/>
      <c r="P58" s="14"/>
      <c r="Q58" s="14"/>
      <c r="R58" s="14"/>
      <c r="S58" s="14"/>
      <c r="T58" s="14"/>
      <c r="U58" s="168"/>
      <c r="V58" s="168"/>
      <c r="W58" s="168"/>
      <c r="X58" s="168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  <c r="EN58" s="59"/>
      <c r="EO58" s="59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93"/>
      <c r="FL58" s="107"/>
      <c r="FM58" s="107"/>
      <c r="FN58" s="107"/>
      <c r="FO58" s="107"/>
      <c r="FP58" s="107"/>
      <c r="FQ58" s="107"/>
      <c r="FR58" s="107"/>
      <c r="FS58" s="107"/>
      <c r="FT58" s="107"/>
    </row>
    <row r="59" spans="1:176" ht="18" customHeight="1">
      <c r="A59" s="16"/>
      <c r="B59" s="16">
        <v>3</v>
      </c>
      <c r="C59" s="14" t="s">
        <v>478</v>
      </c>
      <c r="D59" s="14">
        <v>1</v>
      </c>
      <c r="E59" s="14">
        <v>80</v>
      </c>
      <c r="F59" s="16">
        <v>2011</v>
      </c>
      <c r="G59" s="16"/>
      <c r="H59" s="14">
        <v>1</v>
      </c>
      <c r="I59" s="14">
        <v>1</v>
      </c>
      <c r="J59" s="14"/>
      <c r="K59" s="14"/>
      <c r="L59" s="14">
        <v>1</v>
      </c>
      <c r="M59" s="14">
        <v>2011</v>
      </c>
      <c r="N59" s="14">
        <v>1</v>
      </c>
      <c r="O59" s="169"/>
      <c r="P59" s="14"/>
      <c r="Q59" s="14"/>
      <c r="R59" s="14"/>
      <c r="S59" s="14"/>
      <c r="T59" s="14"/>
      <c r="U59" s="168"/>
      <c r="V59" s="168"/>
      <c r="W59" s="168"/>
      <c r="X59" s="168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93"/>
      <c r="FL59" s="107"/>
      <c r="FM59" s="107"/>
      <c r="FN59" s="107"/>
      <c r="FO59" s="107"/>
      <c r="FP59" s="107"/>
      <c r="FQ59" s="107"/>
      <c r="FR59" s="107"/>
      <c r="FS59" s="107"/>
      <c r="FT59" s="107"/>
    </row>
    <row r="60" spans="1:176" ht="18" customHeight="1">
      <c r="A60" s="16"/>
      <c r="B60" s="16">
        <v>4</v>
      </c>
      <c r="C60" s="14" t="s">
        <v>479</v>
      </c>
      <c r="D60" s="14">
        <v>1</v>
      </c>
      <c r="E60" s="14">
        <v>423</v>
      </c>
      <c r="F60" s="16">
        <v>2011</v>
      </c>
      <c r="G60" s="16"/>
      <c r="H60" s="14">
        <v>2</v>
      </c>
      <c r="I60" s="14">
        <v>2</v>
      </c>
      <c r="J60" s="14"/>
      <c r="K60" s="14"/>
      <c r="L60" s="14">
        <v>2</v>
      </c>
      <c r="M60" s="14">
        <v>2011</v>
      </c>
      <c r="N60" s="14">
        <v>2</v>
      </c>
      <c r="O60" s="169"/>
      <c r="P60" s="14"/>
      <c r="Q60" s="14"/>
      <c r="R60" s="14"/>
      <c r="S60" s="14"/>
      <c r="T60" s="14"/>
      <c r="U60" s="168"/>
      <c r="V60" s="168"/>
      <c r="W60" s="168"/>
      <c r="X60" s="168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93"/>
      <c r="FL60" s="107"/>
      <c r="FM60" s="107"/>
      <c r="FN60" s="107"/>
      <c r="FO60" s="107"/>
      <c r="FP60" s="107"/>
      <c r="FQ60" s="107"/>
      <c r="FR60" s="107"/>
      <c r="FS60" s="107"/>
      <c r="FT60" s="107"/>
    </row>
    <row r="61" spans="1:176" ht="18" customHeight="1">
      <c r="A61" s="16"/>
      <c r="B61" s="16">
        <v>5</v>
      </c>
      <c r="C61" s="14" t="s">
        <v>480</v>
      </c>
      <c r="D61" s="14">
        <v>1</v>
      </c>
      <c r="E61" s="14">
        <v>546</v>
      </c>
      <c r="F61" s="16">
        <v>2011</v>
      </c>
      <c r="G61" s="16"/>
      <c r="H61" s="14">
        <v>2</v>
      </c>
      <c r="I61" s="14">
        <v>2</v>
      </c>
      <c r="J61" s="14"/>
      <c r="K61" s="14"/>
      <c r="L61" s="14">
        <v>2</v>
      </c>
      <c r="M61" s="14">
        <v>2012</v>
      </c>
      <c r="N61" s="14">
        <v>2</v>
      </c>
      <c r="O61" s="169"/>
      <c r="P61" s="14"/>
      <c r="Q61" s="14"/>
      <c r="R61" s="14"/>
      <c r="S61" s="14"/>
      <c r="T61" s="14"/>
      <c r="U61" s="168"/>
      <c r="V61" s="168"/>
      <c r="W61" s="168"/>
      <c r="X61" s="168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59"/>
      <c r="EN61" s="59"/>
      <c r="EO61" s="59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93"/>
      <c r="FL61" s="107"/>
      <c r="FM61" s="107"/>
      <c r="FN61" s="107"/>
      <c r="FO61" s="107"/>
      <c r="FP61" s="107"/>
      <c r="FQ61" s="107"/>
      <c r="FR61" s="107"/>
      <c r="FS61" s="107"/>
      <c r="FT61" s="107"/>
    </row>
    <row r="62" spans="1:176" ht="18" customHeight="1">
      <c r="A62" s="16"/>
      <c r="B62" s="16">
        <v>6</v>
      </c>
      <c r="C62" s="14" t="s">
        <v>481</v>
      </c>
      <c r="D62" s="14">
        <v>1</v>
      </c>
      <c r="E62" s="14">
        <v>265</v>
      </c>
      <c r="F62" s="16">
        <v>2011</v>
      </c>
      <c r="G62" s="16"/>
      <c r="H62" s="14">
        <v>2</v>
      </c>
      <c r="I62" s="14">
        <v>2</v>
      </c>
      <c r="J62" s="14"/>
      <c r="K62" s="14">
        <v>2</v>
      </c>
      <c r="L62" s="14"/>
      <c r="M62" s="14">
        <v>2011</v>
      </c>
      <c r="N62" s="14">
        <v>2</v>
      </c>
      <c r="O62" s="169"/>
      <c r="P62" s="14"/>
      <c r="Q62" s="14"/>
      <c r="R62" s="14"/>
      <c r="S62" s="14"/>
      <c r="T62" s="14"/>
      <c r="U62" s="168"/>
      <c r="V62" s="168"/>
      <c r="W62" s="168"/>
      <c r="X62" s="168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  <c r="EN62" s="59"/>
      <c r="EO62" s="59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93"/>
      <c r="FL62" s="107"/>
      <c r="FM62" s="107"/>
      <c r="FN62" s="107"/>
      <c r="FO62" s="107"/>
      <c r="FP62" s="107"/>
      <c r="FQ62" s="107"/>
      <c r="FR62" s="107"/>
      <c r="FS62" s="107"/>
      <c r="FT62" s="107"/>
    </row>
    <row r="63" spans="1:176" ht="18" customHeight="1">
      <c r="A63" s="162">
        <f>A56+1</f>
        <v>11</v>
      </c>
      <c r="B63" s="163" t="s">
        <v>212</v>
      </c>
      <c r="C63" s="165"/>
      <c r="D63" s="164">
        <v>5</v>
      </c>
      <c r="E63" s="164">
        <f>E64+E65+E66+E67+E68</f>
        <v>5791</v>
      </c>
      <c r="F63" s="166">
        <v>3</v>
      </c>
      <c r="G63" s="166">
        <v>2</v>
      </c>
      <c r="H63" s="164">
        <v>23</v>
      </c>
      <c r="I63" s="164">
        <v>20</v>
      </c>
      <c r="J63" s="164">
        <v>6</v>
      </c>
      <c r="K63" s="164">
        <v>17</v>
      </c>
      <c r="L63" s="164"/>
      <c r="M63" s="164">
        <v>1</v>
      </c>
      <c r="N63" s="164">
        <v>3</v>
      </c>
      <c r="O63" s="194"/>
      <c r="P63" s="14"/>
      <c r="Q63" s="14"/>
      <c r="R63" s="14">
        <v>2019</v>
      </c>
      <c r="S63" s="14"/>
      <c r="T63" s="14"/>
      <c r="U63" s="168">
        <v>2020</v>
      </c>
      <c r="V63" s="168"/>
      <c r="W63" s="168"/>
      <c r="X63" s="168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  <c r="EN63" s="59"/>
      <c r="EO63" s="59"/>
      <c r="EP63" s="14">
        <v>23</v>
      </c>
      <c r="EQ63" s="14">
        <v>6</v>
      </c>
      <c r="ER63" s="14">
        <v>17</v>
      </c>
      <c r="ES63" s="14"/>
      <c r="ET63" s="14"/>
      <c r="EU63" s="14"/>
      <c r="EV63" s="14">
        <v>20</v>
      </c>
      <c r="EW63" s="14">
        <v>3</v>
      </c>
      <c r="EX63" s="14">
        <v>17</v>
      </c>
      <c r="EY63" s="14"/>
      <c r="EZ63" s="14">
        <v>0</v>
      </c>
      <c r="FA63" s="14">
        <v>0</v>
      </c>
      <c r="FB63" s="14"/>
      <c r="FC63" s="14"/>
      <c r="FD63" s="14">
        <v>3</v>
      </c>
      <c r="FE63" s="14">
        <v>3</v>
      </c>
      <c r="FF63" s="14"/>
      <c r="FG63" s="14"/>
      <c r="FH63" s="14"/>
      <c r="FI63" s="14">
        <v>4</v>
      </c>
      <c r="FJ63" s="14">
        <v>5810</v>
      </c>
      <c r="FK63" s="193"/>
      <c r="FL63" s="107"/>
      <c r="FM63" s="107"/>
      <c r="FN63" s="107"/>
      <c r="FO63" s="107"/>
      <c r="FP63" s="107"/>
      <c r="FQ63" s="107"/>
      <c r="FR63" s="107"/>
      <c r="FS63" s="107"/>
      <c r="FT63" s="107"/>
    </row>
    <row r="64" spans="1:176" ht="18" customHeight="1">
      <c r="A64" s="16"/>
      <c r="B64" s="16">
        <v>1</v>
      </c>
      <c r="C64" s="14" t="s">
        <v>465</v>
      </c>
      <c r="D64" s="14"/>
      <c r="E64" s="14">
        <v>2521</v>
      </c>
      <c r="F64" s="16">
        <v>2011</v>
      </c>
      <c r="G64" s="16"/>
      <c r="H64" s="14">
        <v>6</v>
      </c>
      <c r="I64" s="14">
        <v>3</v>
      </c>
      <c r="J64" s="14">
        <v>6</v>
      </c>
      <c r="K64" s="14"/>
      <c r="L64" s="14"/>
      <c r="M64" s="15"/>
      <c r="N64" s="15"/>
      <c r="O64" s="181"/>
      <c r="P64" s="14"/>
      <c r="Q64" s="14"/>
      <c r="R64" s="14"/>
      <c r="S64" s="14"/>
      <c r="T64" s="14"/>
      <c r="U64" s="168"/>
      <c r="V64" s="195"/>
      <c r="W64" s="195"/>
      <c r="X64" s="195"/>
      <c r="Y64" s="14"/>
      <c r="Z64" s="14"/>
      <c r="AA64" s="14"/>
      <c r="AB64" s="14"/>
      <c r="AC64" s="14"/>
      <c r="AD64" s="14"/>
      <c r="AE64" s="14"/>
      <c r="AF64" s="14"/>
      <c r="AG64" s="14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93"/>
      <c r="FL64" s="107"/>
      <c r="FM64" s="107"/>
      <c r="FN64" s="107"/>
      <c r="FO64" s="107"/>
      <c r="FP64" s="107"/>
      <c r="FQ64" s="107"/>
      <c r="FR64" s="107"/>
      <c r="FS64" s="107"/>
      <c r="FT64" s="107"/>
    </row>
    <row r="65" spans="1:176" ht="18" customHeight="1">
      <c r="A65" s="16"/>
      <c r="B65" s="16">
        <v>2</v>
      </c>
      <c r="C65" s="14" t="s">
        <v>482</v>
      </c>
      <c r="D65" s="14"/>
      <c r="E65" s="14">
        <v>261</v>
      </c>
      <c r="F65" s="16" t="s">
        <v>461</v>
      </c>
      <c r="G65" s="16" t="s">
        <v>461</v>
      </c>
      <c r="H65" s="14">
        <v>2</v>
      </c>
      <c r="I65" s="14">
        <v>2</v>
      </c>
      <c r="J65" s="14"/>
      <c r="K65" s="14">
        <v>2</v>
      </c>
      <c r="L65" s="14"/>
      <c r="M65" s="15"/>
      <c r="N65" s="15"/>
      <c r="O65" s="181"/>
      <c r="P65" s="14"/>
      <c r="Q65" s="14"/>
      <c r="R65" s="14"/>
      <c r="S65" s="14"/>
      <c r="T65" s="14"/>
      <c r="U65" s="168"/>
      <c r="V65" s="195"/>
      <c r="W65" s="195"/>
      <c r="X65" s="195"/>
      <c r="Y65" s="14"/>
      <c r="Z65" s="14"/>
      <c r="AA65" s="14"/>
      <c r="AB65" s="14"/>
      <c r="AC65" s="14"/>
      <c r="AD65" s="14"/>
      <c r="AE65" s="14"/>
      <c r="AF65" s="14"/>
      <c r="AG65" s="14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93"/>
      <c r="FL65" s="107"/>
      <c r="FM65" s="107"/>
      <c r="FN65" s="107"/>
      <c r="FO65" s="107"/>
      <c r="FP65" s="107"/>
      <c r="FQ65" s="107"/>
      <c r="FR65" s="107"/>
      <c r="FS65" s="107"/>
      <c r="FT65" s="107"/>
    </row>
    <row r="66" spans="1:176" ht="18" customHeight="1">
      <c r="A66" s="16"/>
      <c r="B66" s="16">
        <v>3</v>
      </c>
      <c r="C66" s="14" t="s">
        <v>483</v>
      </c>
      <c r="D66" s="14"/>
      <c r="E66" s="14">
        <v>1606</v>
      </c>
      <c r="F66" s="16" t="s">
        <v>461</v>
      </c>
      <c r="G66" s="196">
        <v>41974</v>
      </c>
      <c r="H66" s="14">
        <v>6</v>
      </c>
      <c r="I66" s="14">
        <v>6</v>
      </c>
      <c r="J66" s="14"/>
      <c r="K66" s="14">
        <v>6</v>
      </c>
      <c r="L66" s="14"/>
      <c r="M66" s="14">
        <v>2014</v>
      </c>
      <c r="N66" s="14">
        <v>3</v>
      </c>
      <c r="O66" s="169"/>
      <c r="P66" s="14"/>
      <c r="Q66" s="14"/>
      <c r="R66" s="14"/>
      <c r="S66" s="14"/>
      <c r="T66" s="14"/>
      <c r="U66" s="168"/>
      <c r="V66" s="195"/>
      <c r="W66" s="195"/>
      <c r="X66" s="195"/>
      <c r="Y66" s="14"/>
      <c r="Z66" s="14"/>
      <c r="AA66" s="14"/>
      <c r="AB66" s="14"/>
      <c r="AC66" s="14"/>
      <c r="AD66" s="14"/>
      <c r="AE66" s="14"/>
      <c r="AF66" s="14"/>
      <c r="AG66" s="14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93"/>
      <c r="FL66" s="107"/>
      <c r="FM66" s="107"/>
      <c r="FN66" s="107"/>
      <c r="FO66" s="107"/>
      <c r="FP66" s="107"/>
      <c r="FQ66" s="107"/>
      <c r="FR66" s="107"/>
      <c r="FS66" s="107"/>
      <c r="FT66" s="107"/>
    </row>
    <row r="67" spans="1:176" ht="18" customHeight="1">
      <c r="A67" s="16"/>
      <c r="B67" s="16">
        <v>4</v>
      </c>
      <c r="C67" s="14" t="s">
        <v>442</v>
      </c>
      <c r="D67" s="14"/>
      <c r="E67" s="14">
        <v>692</v>
      </c>
      <c r="F67" s="16">
        <v>2015</v>
      </c>
      <c r="G67" s="16"/>
      <c r="H67" s="14">
        <v>2</v>
      </c>
      <c r="I67" s="14">
        <v>2</v>
      </c>
      <c r="J67" s="14"/>
      <c r="K67" s="14">
        <v>2</v>
      </c>
      <c r="L67" s="14"/>
      <c r="M67" s="15"/>
      <c r="N67" s="15"/>
      <c r="O67" s="181"/>
      <c r="P67" s="14"/>
      <c r="Q67" s="14"/>
      <c r="R67" s="14"/>
      <c r="S67" s="14"/>
      <c r="T67" s="14"/>
      <c r="U67" s="168"/>
      <c r="V67" s="195"/>
      <c r="W67" s="195"/>
      <c r="X67" s="195"/>
      <c r="Y67" s="14"/>
      <c r="Z67" s="14"/>
      <c r="AA67" s="14"/>
      <c r="AB67" s="14"/>
      <c r="AC67" s="14"/>
      <c r="AD67" s="14"/>
      <c r="AE67" s="14"/>
      <c r="AF67" s="14"/>
      <c r="AG67" s="14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93"/>
      <c r="FL67" s="107"/>
      <c r="FM67" s="107"/>
      <c r="FN67" s="107"/>
      <c r="FO67" s="107"/>
      <c r="FP67" s="107"/>
      <c r="FQ67" s="107"/>
      <c r="FR67" s="107"/>
      <c r="FS67" s="107"/>
      <c r="FT67" s="107"/>
    </row>
    <row r="68" spans="1:176" ht="18" customHeight="1">
      <c r="A68" s="16"/>
      <c r="B68" s="16">
        <v>5</v>
      </c>
      <c r="C68" s="14" t="s">
        <v>447</v>
      </c>
      <c r="D68" s="14"/>
      <c r="E68" s="14">
        <v>711</v>
      </c>
      <c r="F68" s="16">
        <v>2015</v>
      </c>
      <c r="G68" s="16"/>
      <c r="H68" s="14">
        <v>7</v>
      </c>
      <c r="I68" s="14">
        <v>7</v>
      </c>
      <c r="J68" s="14"/>
      <c r="K68" s="14">
        <v>7</v>
      </c>
      <c r="L68" s="14"/>
      <c r="M68" s="15"/>
      <c r="N68" s="15"/>
      <c r="O68" s="181"/>
      <c r="P68" s="14"/>
      <c r="Q68" s="14"/>
      <c r="R68" s="14"/>
      <c r="S68" s="14"/>
      <c r="T68" s="14"/>
      <c r="U68" s="168"/>
      <c r="V68" s="195"/>
      <c r="W68" s="195"/>
      <c r="X68" s="195"/>
      <c r="Y68" s="14"/>
      <c r="Z68" s="14"/>
      <c r="AA68" s="14"/>
      <c r="AB68" s="14"/>
      <c r="AC68" s="14"/>
      <c r="AD68" s="14"/>
      <c r="AE68" s="14"/>
      <c r="AF68" s="14"/>
      <c r="AG68" s="14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93"/>
      <c r="FL68" s="107"/>
      <c r="FM68" s="107"/>
      <c r="FN68" s="107"/>
      <c r="FO68" s="107"/>
      <c r="FP68" s="107"/>
      <c r="FQ68" s="107"/>
      <c r="FR68" s="107"/>
      <c r="FS68" s="107"/>
      <c r="FT68" s="107"/>
    </row>
    <row r="69" spans="1:176" ht="18" customHeight="1">
      <c r="A69" s="162">
        <f>A63+1</f>
        <v>12</v>
      </c>
      <c r="B69" s="163" t="s">
        <v>222</v>
      </c>
      <c r="C69" s="177"/>
      <c r="D69" s="164">
        <v>11</v>
      </c>
      <c r="E69" s="164">
        <f>SUM(E70:E80)</f>
        <v>8274</v>
      </c>
      <c r="F69" s="166">
        <v>2</v>
      </c>
      <c r="G69" s="166">
        <v>9</v>
      </c>
      <c r="H69" s="164">
        <f t="shared" ref="H69:L69" si="33">SUM(H70:H80)</f>
        <v>31</v>
      </c>
      <c r="I69" s="164">
        <f t="shared" si="33"/>
        <v>28</v>
      </c>
      <c r="J69" s="164">
        <f t="shared" si="33"/>
        <v>12</v>
      </c>
      <c r="K69" s="164">
        <f t="shared" si="33"/>
        <v>18</v>
      </c>
      <c r="L69" s="164">
        <f t="shared" si="33"/>
        <v>1</v>
      </c>
      <c r="M69" s="164">
        <v>3</v>
      </c>
      <c r="N69" s="164">
        <v>4</v>
      </c>
      <c r="O69" s="172"/>
      <c r="P69" s="14"/>
      <c r="Q69" s="14"/>
      <c r="R69" s="14">
        <v>2018</v>
      </c>
      <c r="S69" s="14"/>
      <c r="T69" s="14"/>
      <c r="U69" s="168">
        <v>2018</v>
      </c>
      <c r="V69" s="195"/>
      <c r="W69" s="195"/>
      <c r="X69" s="195"/>
      <c r="Y69" s="14"/>
      <c r="Z69" s="14"/>
      <c r="AA69" s="14"/>
      <c r="AB69" s="14"/>
      <c r="AC69" s="14"/>
      <c r="AD69" s="14"/>
      <c r="AE69" s="14"/>
      <c r="AF69" s="14"/>
      <c r="AG69" s="14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>
        <f>SUM(EQ69:ES69)</f>
        <v>27</v>
      </c>
      <c r="EQ69" s="14">
        <v>12</v>
      </c>
      <c r="ER69" s="14">
        <v>14</v>
      </c>
      <c r="ES69" s="14">
        <v>1</v>
      </c>
      <c r="ET69" s="14"/>
      <c r="EU69" s="14"/>
      <c r="EV69" s="14">
        <f>SUM(EW69:EY69)</f>
        <v>24</v>
      </c>
      <c r="EW69" s="14">
        <v>9</v>
      </c>
      <c r="EX69" s="14">
        <v>14</v>
      </c>
      <c r="EY69" s="14">
        <v>1</v>
      </c>
      <c r="EZ69" s="14"/>
      <c r="FA69" s="14"/>
      <c r="FB69" s="14"/>
      <c r="FC69" s="14"/>
      <c r="FD69" s="14">
        <v>3</v>
      </c>
      <c r="FE69" s="14">
        <v>3</v>
      </c>
      <c r="FF69" s="14"/>
      <c r="FG69" s="14"/>
      <c r="FH69" s="14">
        <v>2011</v>
      </c>
      <c r="FI69" s="14">
        <v>8</v>
      </c>
      <c r="FJ69" s="14">
        <v>8789</v>
      </c>
      <c r="FK69" s="193"/>
      <c r="FL69" s="107"/>
      <c r="FM69" s="107"/>
      <c r="FN69" s="107"/>
      <c r="FO69" s="107"/>
      <c r="FP69" s="107"/>
      <c r="FQ69" s="107"/>
      <c r="FR69" s="107"/>
      <c r="FS69" s="107"/>
      <c r="FT69" s="107"/>
    </row>
    <row r="70" spans="1:176" ht="17.25" customHeight="1">
      <c r="A70" s="16"/>
      <c r="B70" s="16">
        <v>1</v>
      </c>
      <c r="C70" s="197" t="s">
        <v>484</v>
      </c>
      <c r="D70" s="14"/>
      <c r="E70" s="14">
        <v>2360</v>
      </c>
      <c r="F70" s="16">
        <v>2016</v>
      </c>
      <c r="G70" s="16"/>
      <c r="H70" s="14">
        <v>8</v>
      </c>
      <c r="I70" s="14">
        <v>5</v>
      </c>
      <c r="J70" s="14">
        <v>6</v>
      </c>
      <c r="K70" s="14">
        <v>2</v>
      </c>
      <c r="L70" s="14"/>
      <c r="M70" s="14"/>
      <c r="N70" s="14"/>
      <c r="O70" s="169"/>
      <c r="P70" s="14"/>
      <c r="Q70" s="14"/>
      <c r="R70" s="14"/>
      <c r="S70" s="14"/>
      <c r="T70" s="14"/>
      <c r="U70" s="195"/>
      <c r="V70" s="195"/>
      <c r="W70" s="195"/>
      <c r="X70" s="195"/>
      <c r="Y70" s="14"/>
      <c r="Z70" s="14"/>
      <c r="AA70" s="14"/>
      <c r="AB70" s="14"/>
      <c r="AC70" s="14"/>
      <c r="AD70" s="14"/>
      <c r="AE70" s="14"/>
      <c r="AF70" s="14"/>
      <c r="AG70" s="14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93"/>
      <c r="FL70" s="107"/>
      <c r="FM70" s="107"/>
      <c r="FN70" s="107"/>
      <c r="FO70" s="107"/>
      <c r="FP70" s="107"/>
      <c r="FQ70" s="107"/>
      <c r="FR70" s="107"/>
      <c r="FS70" s="107"/>
      <c r="FT70" s="107"/>
    </row>
    <row r="71" spans="1:176" ht="17.25" customHeight="1">
      <c r="A71" s="16"/>
      <c r="B71" s="16">
        <v>2</v>
      </c>
      <c r="C71" s="197" t="s">
        <v>485</v>
      </c>
      <c r="D71" s="14"/>
      <c r="E71" s="14">
        <v>1473</v>
      </c>
      <c r="F71" s="16" t="s">
        <v>461</v>
      </c>
      <c r="G71" s="16"/>
      <c r="H71" s="14">
        <v>5</v>
      </c>
      <c r="I71" s="14">
        <v>5</v>
      </c>
      <c r="J71" s="14"/>
      <c r="K71" s="14">
        <v>5</v>
      </c>
      <c r="L71" s="14"/>
      <c r="M71" s="14"/>
      <c r="N71" s="14"/>
      <c r="O71" s="169"/>
      <c r="P71" s="14"/>
      <c r="Q71" s="14"/>
      <c r="R71" s="14"/>
      <c r="S71" s="14"/>
      <c r="T71" s="14"/>
      <c r="U71" s="195"/>
      <c r="V71" s="195"/>
      <c r="W71" s="195"/>
      <c r="X71" s="195"/>
      <c r="Y71" s="14"/>
      <c r="Z71" s="14"/>
      <c r="AA71" s="14"/>
      <c r="AB71" s="14"/>
      <c r="AC71" s="14"/>
      <c r="AD71" s="14"/>
      <c r="AE71" s="14"/>
      <c r="AF71" s="14"/>
      <c r="AG71" s="14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93"/>
      <c r="FL71" s="107"/>
      <c r="FM71" s="107"/>
      <c r="FN71" s="107"/>
      <c r="FO71" s="107"/>
      <c r="FP71" s="107"/>
      <c r="FQ71" s="107"/>
      <c r="FR71" s="107"/>
      <c r="FS71" s="107"/>
      <c r="FT71" s="107"/>
    </row>
    <row r="72" spans="1:176" ht="17.25" customHeight="1">
      <c r="A72" s="16"/>
      <c r="B72" s="16">
        <v>3</v>
      </c>
      <c r="C72" s="197" t="s">
        <v>486</v>
      </c>
      <c r="D72" s="14"/>
      <c r="E72" s="14">
        <v>468</v>
      </c>
      <c r="F72" s="16" t="s">
        <v>461</v>
      </c>
      <c r="G72" s="16"/>
      <c r="H72" s="14">
        <v>2</v>
      </c>
      <c r="I72" s="14">
        <v>2</v>
      </c>
      <c r="J72" s="14">
        <v>2</v>
      </c>
      <c r="K72" s="14"/>
      <c r="L72" s="14"/>
      <c r="M72" s="14"/>
      <c r="N72" s="14"/>
      <c r="O72" s="169"/>
      <c r="P72" s="14"/>
      <c r="Q72" s="14"/>
      <c r="R72" s="14"/>
      <c r="S72" s="14"/>
      <c r="T72" s="14"/>
      <c r="U72" s="195"/>
      <c r="V72" s="195"/>
      <c r="W72" s="195"/>
      <c r="X72" s="195"/>
      <c r="Y72" s="14"/>
      <c r="Z72" s="14"/>
      <c r="AA72" s="14"/>
      <c r="AB72" s="14"/>
      <c r="AC72" s="14"/>
      <c r="AD72" s="14"/>
      <c r="AE72" s="14"/>
      <c r="AF72" s="14"/>
      <c r="AG72" s="14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93"/>
      <c r="FL72" s="107"/>
      <c r="FM72" s="107"/>
      <c r="FN72" s="107"/>
      <c r="FO72" s="107"/>
      <c r="FP72" s="107"/>
      <c r="FQ72" s="107"/>
      <c r="FR72" s="107"/>
      <c r="FS72" s="107"/>
      <c r="FT72" s="107"/>
    </row>
    <row r="73" spans="1:176" ht="17.25" customHeight="1">
      <c r="A73" s="16"/>
      <c r="B73" s="16">
        <v>4</v>
      </c>
      <c r="C73" s="197" t="s">
        <v>487</v>
      </c>
      <c r="D73" s="14"/>
      <c r="E73" s="14">
        <v>486</v>
      </c>
      <c r="F73" s="16" t="s">
        <v>461</v>
      </c>
      <c r="G73" s="16"/>
      <c r="H73" s="14">
        <v>2</v>
      </c>
      <c r="I73" s="14">
        <v>2</v>
      </c>
      <c r="J73" s="14"/>
      <c r="K73" s="14">
        <v>2</v>
      </c>
      <c r="L73" s="14"/>
      <c r="M73" s="14"/>
      <c r="N73" s="14"/>
      <c r="O73" s="169"/>
      <c r="P73" s="14"/>
      <c r="Q73" s="14"/>
      <c r="R73" s="14"/>
      <c r="S73" s="14"/>
      <c r="T73" s="14"/>
      <c r="U73" s="195"/>
      <c r="V73" s="195"/>
      <c r="W73" s="195"/>
      <c r="X73" s="195"/>
      <c r="Y73" s="14"/>
      <c r="Z73" s="14"/>
      <c r="AA73" s="14"/>
      <c r="AB73" s="14"/>
      <c r="AC73" s="14"/>
      <c r="AD73" s="14"/>
      <c r="AE73" s="14"/>
      <c r="AF73" s="14"/>
      <c r="AG73" s="14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93"/>
      <c r="FL73" s="107"/>
      <c r="FM73" s="107"/>
      <c r="FN73" s="107"/>
      <c r="FO73" s="107"/>
      <c r="FP73" s="107"/>
      <c r="FQ73" s="107"/>
      <c r="FR73" s="107"/>
      <c r="FS73" s="107"/>
      <c r="FT73" s="107"/>
    </row>
    <row r="74" spans="1:176" ht="17.25" customHeight="1">
      <c r="A74" s="16"/>
      <c r="B74" s="16">
        <v>5</v>
      </c>
      <c r="C74" s="197" t="s">
        <v>488</v>
      </c>
      <c r="D74" s="14"/>
      <c r="E74" s="14">
        <v>149</v>
      </c>
      <c r="F74" s="16" t="s">
        <v>461</v>
      </c>
      <c r="G74" s="16"/>
      <c r="H74" s="14">
        <v>1</v>
      </c>
      <c r="I74" s="14">
        <v>1</v>
      </c>
      <c r="J74" s="14"/>
      <c r="K74" s="14">
        <v>1</v>
      </c>
      <c r="L74" s="14"/>
      <c r="M74" s="14"/>
      <c r="N74" s="14"/>
      <c r="O74" s="169"/>
      <c r="P74" s="14"/>
      <c r="Q74" s="14"/>
      <c r="R74" s="14"/>
      <c r="S74" s="14"/>
      <c r="T74" s="14"/>
      <c r="U74" s="195"/>
      <c r="V74" s="195"/>
      <c r="W74" s="195"/>
      <c r="X74" s="195"/>
      <c r="Y74" s="14"/>
      <c r="Z74" s="14"/>
      <c r="AA74" s="14"/>
      <c r="AB74" s="14"/>
      <c r="AC74" s="14"/>
      <c r="AD74" s="14"/>
      <c r="AE74" s="14"/>
      <c r="AF74" s="14"/>
      <c r="AG74" s="14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93"/>
      <c r="FL74" s="107"/>
      <c r="FM74" s="107"/>
      <c r="FN74" s="107"/>
      <c r="FO74" s="107"/>
      <c r="FP74" s="107"/>
      <c r="FQ74" s="107"/>
      <c r="FR74" s="107"/>
      <c r="FS74" s="107"/>
      <c r="FT74" s="107"/>
    </row>
    <row r="75" spans="1:176" ht="17.25" customHeight="1">
      <c r="A75" s="16"/>
      <c r="B75" s="16">
        <v>6</v>
      </c>
      <c r="C75" s="197" t="s">
        <v>489</v>
      </c>
      <c r="D75" s="14"/>
      <c r="E75" s="14">
        <v>2030</v>
      </c>
      <c r="F75" s="16" t="s">
        <v>461</v>
      </c>
      <c r="G75" s="196">
        <v>42705</v>
      </c>
      <c r="H75" s="14">
        <v>4</v>
      </c>
      <c r="I75" s="14">
        <v>4</v>
      </c>
      <c r="J75" s="14">
        <v>4</v>
      </c>
      <c r="K75" s="14"/>
      <c r="L75" s="14"/>
      <c r="M75" s="14"/>
      <c r="N75" s="14"/>
      <c r="O75" s="169"/>
      <c r="P75" s="14"/>
      <c r="Q75" s="14"/>
      <c r="R75" s="14"/>
      <c r="S75" s="14"/>
      <c r="T75" s="14"/>
      <c r="U75" s="195"/>
      <c r="V75" s="195"/>
      <c r="W75" s="195"/>
      <c r="X75" s="195"/>
      <c r="Y75" s="14"/>
      <c r="Z75" s="14"/>
      <c r="AA75" s="14"/>
      <c r="AB75" s="14"/>
      <c r="AC75" s="14"/>
      <c r="AD75" s="14"/>
      <c r="AE75" s="14"/>
      <c r="AF75" s="14"/>
      <c r="AG75" s="14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93"/>
      <c r="FL75" s="107"/>
      <c r="FM75" s="107"/>
      <c r="FN75" s="107"/>
      <c r="FO75" s="107"/>
      <c r="FP75" s="107"/>
      <c r="FQ75" s="107"/>
      <c r="FR75" s="107"/>
      <c r="FS75" s="107"/>
      <c r="FT75" s="107"/>
    </row>
    <row r="76" spans="1:176" ht="17.25" customHeight="1">
      <c r="A76" s="16"/>
      <c r="B76" s="16">
        <v>7</v>
      </c>
      <c r="C76" s="197" t="s">
        <v>490</v>
      </c>
      <c r="D76" s="14"/>
      <c r="E76" s="14">
        <v>513</v>
      </c>
      <c r="F76" s="16" t="s">
        <v>461</v>
      </c>
      <c r="G76" s="196">
        <v>42705</v>
      </c>
      <c r="H76" s="14">
        <v>2</v>
      </c>
      <c r="I76" s="14">
        <v>2</v>
      </c>
      <c r="J76" s="14"/>
      <c r="K76" s="14">
        <v>2</v>
      </c>
      <c r="L76" s="14"/>
      <c r="M76" s="14"/>
      <c r="N76" s="14"/>
      <c r="O76" s="169"/>
      <c r="P76" s="14"/>
      <c r="Q76" s="14"/>
      <c r="R76" s="14"/>
      <c r="S76" s="14"/>
      <c r="T76" s="14"/>
      <c r="U76" s="195"/>
      <c r="V76" s="195"/>
      <c r="W76" s="195"/>
      <c r="X76" s="195"/>
      <c r="Y76" s="14"/>
      <c r="Z76" s="14"/>
      <c r="AA76" s="14"/>
      <c r="AB76" s="14"/>
      <c r="AC76" s="14"/>
      <c r="AD76" s="14"/>
      <c r="AE76" s="14"/>
      <c r="AF76" s="14"/>
      <c r="AG76" s="14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93"/>
      <c r="FL76" s="107"/>
      <c r="FM76" s="107"/>
      <c r="FN76" s="107"/>
      <c r="FO76" s="107"/>
      <c r="FP76" s="107"/>
      <c r="FQ76" s="107"/>
      <c r="FR76" s="107"/>
      <c r="FS76" s="107"/>
      <c r="FT76" s="107"/>
    </row>
    <row r="77" spans="1:176" ht="17.25" customHeight="1">
      <c r="A77" s="16"/>
      <c r="B77" s="16">
        <v>8</v>
      </c>
      <c r="C77" s="197" t="s">
        <v>491</v>
      </c>
      <c r="D77" s="14"/>
      <c r="E77" s="14">
        <v>305</v>
      </c>
      <c r="F77" s="16">
        <v>2016</v>
      </c>
      <c r="G77" s="16"/>
      <c r="H77" s="14">
        <v>3</v>
      </c>
      <c r="I77" s="14">
        <v>3</v>
      </c>
      <c r="J77" s="14"/>
      <c r="K77" s="14">
        <v>2</v>
      </c>
      <c r="L77" s="14">
        <v>1</v>
      </c>
      <c r="M77" s="14"/>
      <c r="N77" s="14"/>
      <c r="O77" s="169"/>
      <c r="P77" s="14"/>
      <c r="Q77" s="14"/>
      <c r="R77" s="14"/>
      <c r="S77" s="14"/>
      <c r="T77" s="14"/>
      <c r="U77" s="195"/>
      <c r="V77" s="195"/>
      <c r="W77" s="195"/>
      <c r="X77" s="195"/>
      <c r="Y77" s="14"/>
      <c r="Z77" s="14"/>
      <c r="AA77" s="14"/>
      <c r="AB77" s="14"/>
      <c r="AC77" s="14"/>
      <c r="AD77" s="14"/>
      <c r="AE77" s="14"/>
      <c r="AF77" s="14"/>
      <c r="AG77" s="14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93"/>
      <c r="FL77" s="107"/>
      <c r="FM77" s="107"/>
      <c r="FN77" s="107"/>
      <c r="FO77" s="107"/>
      <c r="FP77" s="107"/>
      <c r="FQ77" s="107"/>
      <c r="FR77" s="107"/>
      <c r="FS77" s="107"/>
      <c r="FT77" s="107"/>
    </row>
    <row r="78" spans="1:176" ht="17.25" customHeight="1">
      <c r="A78" s="16"/>
      <c r="B78" s="16">
        <v>9</v>
      </c>
      <c r="C78" s="197" t="s">
        <v>492</v>
      </c>
      <c r="D78" s="14"/>
      <c r="E78" s="14">
        <v>250</v>
      </c>
      <c r="F78" s="16" t="s">
        <v>461</v>
      </c>
      <c r="G78" s="16"/>
      <c r="H78" s="14">
        <v>2</v>
      </c>
      <c r="I78" s="14">
        <v>2</v>
      </c>
      <c r="J78" s="14"/>
      <c r="K78" s="14">
        <v>2</v>
      </c>
      <c r="L78" s="14"/>
      <c r="M78" s="14">
        <v>2012</v>
      </c>
      <c r="N78" s="14">
        <v>2</v>
      </c>
      <c r="O78" s="169"/>
      <c r="P78" s="14"/>
      <c r="Q78" s="14"/>
      <c r="R78" s="14"/>
      <c r="S78" s="14"/>
      <c r="T78" s="14"/>
      <c r="U78" s="195"/>
      <c r="V78" s="195"/>
      <c r="W78" s="195"/>
      <c r="X78" s="195"/>
      <c r="Y78" s="14"/>
      <c r="Z78" s="14"/>
      <c r="AA78" s="14"/>
      <c r="AB78" s="14"/>
      <c r="AC78" s="14"/>
      <c r="AD78" s="14"/>
      <c r="AE78" s="14"/>
      <c r="AF78" s="14"/>
      <c r="AG78" s="14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93"/>
      <c r="FL78" s="107"/>
      <c r="FM78" s="107"/>
      <c r="FN78" s="107"/>
      <c r="FO78" s="107"/>
      <c r="FP78" s="107"/>
      <c r="FQ78" s="107"/>
      <c r="FR78" s="107"/>
      <c r="FS78" s="107"/>
      <c r="FT78" s="107"/>
    </row>
    <row r="79" spans="1:176" ht="17.25" customHeight="1">
      <c r="A79" s="16"/>
      <c r="B79" s="16">
        <v>10</v>
      </c>
      <c r="C79" s="197" t="s">
        <v>493</v>
      </c>
      <c r="D79" s="14"/>
      <c r="E79" s="14">
        <v>120</v>
      </c>
      <c r="F79" s="16" t="s">
        <v>461</v>
      </c>
      <c r="G79" s="16"/>
      <c r="H79" s="14">
        <v>1</v>
      </c>
      <c r="I79" s="14">
        <v>1</v>
      </c>
      <c r="J79" s="14"/>
      <c r="K79" s="14">
        <v>1</v>
      </c>
      <c r="L79" s="14"/>
      <c r="M79" s="14">
        <v>2012</v>
      </c>
      <c r="N79" s="14">
        <v>1</v>
      </c>
      <c r="O79" s="169"/>
      <c r="P79" s="14"/>
      <c r="Q79" s="14"/>
      <c r="R79" s="14"/>
      <c r="S79" s="14"/>
      <c r="T79" s="14"/>
      <c r="U79" s="195"/>
      <c r="V79" s="195"/>
      <c r="W79" s="195"/>
      <c r="X79" s="195"/>
      <c r="Y79" s="14"/>
      <c r="Z79" s="14"/>
      <c r="AA79" s="14"/>
      <c r="AB79" s="14"/>
      <c r="AC79" s="14"/>
      <c r="AD79" s="14"/>
      <c r="AE79" s="14"/>
      <c r="AF79" s="14"/>
      <c r="AG79" s="14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93"/>
      <c r="FL79" s="107"/>
      <c r="FM79" s="107"/>
      <c r="FN79" s="107"/>
      <c r="FO79" s="107"/>
      <c r="FP79" s="107"/>
      <c r="FQ79" s="107"/>
      <c r="FR79" s="107"/>
      <c r="FS79" s="107"/>
      <c r="FT79" s="107"/>
    </row>
    <row r="80" spans="1:176" ht="17.25" customHeight="1">
      <c r="A80" s="16"/>
      <c r="B80" s="16">
        <v>11</v>
      </c>
      <c r="C80" s="197" t="s">
        <v>494</v>
      </c>
      <c r="D80" s="14"/>
      <c r="E80" s="14">
        <v>120</v>
      </c>
      <c r="F80" s="16" t="s">
        <v>461</v>
      </c>
      <c r="G80" s="16"/>
      <c r="H80" s="14">
        <v>1</v>
      </c>
      <c r="I80" s="14">
        <v>1</v>
      </c>
      <c r="J80" s="14"/>
      <c r="K80" s="14">
        <v>1</v>
      </c>
      <c r="L80" s="14"/>
      <c r="M80" s="14">
        <v>2012</v>
      </c>
      <c r="N80" s="14">
        <v>1</v>
      </c>
      <c r="O80" s="169"/>
      <c r="P80" s="14"/>
      <c r="Q80" s="14"/>
      <c r="R80" s="14"/>
      <c r="S80" s="14"/>
      <c r="T80" s="14"/>
      <c r="U80" s="195"/>
      <c r="V80" s="195"/>
      <c r="W80" s="195"/>
      <c r="X80" s="195"/>
      <c r="Y80" s="14"/>
      <c r="Z80" s="14"/>
      <c r="AA80" s="14"/>
      <c r="AB80" s="14"/>
      <c r="AC80" s="14"/>
      <c r="AD80" s="14"/>
      <c r="AE80" s="14"/>
      <c r="AF80" s="14"/>
      <c r="AG80" s="14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93"/>
      <c r="FL80" s="107"/>
      <c r="FM80" s="107"/>
      <c r="FN80" s="107"/>
      <c r="FO80" s="107"/>
      <c r="FP80" s="107"/>
      <c r="FQ80" s="107"/>
      <c r="FR80" s="107"/>
      <c r="FS80" s="107"/>
      <c r="FT80" s="107"/>
    </row>
    <row r="81" spans="1:176" ht="17.25" customHeight="1">
      <c r="A81" s="162">
        <f>A69+1</f>
        <v>13</v>
      </c>
      <c r="B81" s="163" t="s">
        <v>495</v>
      </c>
      <c r="C81" s="177"/>
      <c r="D81" s="164">
        <v>2</v>
      </c>
      <c r="E81" s="198">
        <f>SUM(E82:E83)</f>
        <v>8580</v>
      </c>
      <c r="F81" s="166">
        <v>2</v>
      </c>
      <c r="G81" s="166">
        <v>0</v>
      </c>
      <c r="H81" s="164">
        <f t="shared" ref="H81:O81" si="34">SUM(H82:H83)</f>
        <v>30</v>
      </c>
      <c r="I81" s="164">
        <f t="shared" si="34"/>
        <v>21</v>
      </c>
      <c r="J81" s="164">
        <f t="shared" si="34"/>
        <v>6</v>
      </c>
      <c r="K81" s="164">
        <f t="shared" si="34"/>
        <v>14</v>
      </c>
      <c r="L81" s="164">
        <f t="shared" si="34"/>
        <v>1</v>
      </c>
      <c r="M81" s="164">
        <f t="shared" si="34"/>
        <v>0</v>
      </c>
      <c r="N81" s="164">
        <f t="shared" si="34"/>
        <v>0</v>
      </c>
      <c r="O81" s="164">
        <f t="shared" si="34"/>
        <v>0</v>
      </c>
      <c r="P81" s="14">
        <v>2011</v>
      </c>
      <c r="Q81" s="14">
        <v>1</v>
      </c>
      <c r="R81" s="14">
        <v>2016</v>
      </c>
      <c r="S81" s="14">
        <v>2016</v>
      </c>
      <c r="T81" s="14">
        <v>3</v>
      </c>
      <c r="U81" s="14"/>
      <c r="V81" s="195"/>
      <c r="W81" s="195"/>
      <c r="X81" s="195"/>
      <c r="Y81" s="14"/>
      <c r="Z81" s="14"/>
      <c r="AA81" s="14"/>
      <c r="AB81" s="14"/>
      <c r="AC81" s="14"/>
      <c r="AD81" s="14"/>
      <c r="AE81" s="14"/>
      <c r="AF81" s="14"/>
      <c r="AG81" s="14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>
        <f>SUM(EQ81:ES81)</f>
        <v>29</v>
      </c>
      <c r="EQ81" s="14">
        <v>24</v>
      </c>
      <c r="ER81" s="14">
        <v>5</v>
      </c>
      <c r="ES81" s="14"/>
      <c r="ET81" s="14"/>
      <c r="EU81" s="14"/>
      <c r="EV81" s="14">
        <f>SUM(EW81:EY81)</f>
        <v>18</v>
      </c>
      <c r="EW81" s="14">
        <v>16</v>
      </c>
      <c r="EX81" s="14">
        <v>2</v>
      </c>
      <c r="EY81" s="14"/>
      <c r="EZ81" s="14">
        <v>3</v>
      </c>
      <c r="FA81" s="14">
        <v>3</v>
      </c>
      <c r="FB81" s="14"/>
      <c r="FC81" s="14"/>
      <c r="FD81" s="14">
        <v>8</v>
      </c>
      <c r="FE81" s="14">
        <v>6</v>
      </c>
      <c r="FF81" s="14">
        <v>3</v>
      </c>
      <c r="FG81" s="14"/>
      <c r="FH81" s="14">
        <v>2010</v>
      </c>
      <c r="FI81" s="14">
        <v>1</v>
      </c>
      <c r="FJ81" s="14">
        <v>4560</v>
      </c>
      <c r="FK81" s="193"/>
      <c r="FL81" s="107"/>
      <c r="FM81" s="107"/>
      <c r="FN81" s="107"/>
      <c r="FO81" s="107"/>
      <c r="FP81" s="107"/>
      <c r="FQ81" s="107"/>
      <c r="FR81" s="107"/>
      <c r="FS81" s="107"/>
      <c r="FT81" s="107"/>
    </row>
    <row r="82" spans="1:176" ht="17.25" customHeight="1">
      <c r="A82" s="16"/>
      <c r="B82" s="16">
        <v>1</v>
      </c>
      <c r="C82" s="197" t="s">
        <v>465</v>
      </c>
      <c r="D82" s="14">
        <v>1</v>
      </c>
      <c r="E82" s="199">
        <v>4720</v>
      </c>
      <c r="F82" s="16">
        <v>2010</v>
      </c>
      <c r="G82" s="16"/>
      <c r="H82" s="14">
        <v>23</v>
      </c>
      <c r="I82" s="14">
        <v>14</v>
      </c>
      <c r="J82" s="14">
        <v>6</v>
      </c>
      <c r="K82" s="14">
        <v>8</v>
      </c>
      <c r="L82" s="14"/>
      <c r="M82" s="14"/>
      <c r="N82" s="14"/>
      <c r="O82" s="169"/>
      <c r="P82" s="14"/>
      <c r="Q82" s="14"/>
      <c r="R82" s="14"/>
      <c r="S82" s="14"/>
      <c r="T82" s="14"/>
      <c r="U82" s="14"/>
      <c r="V82" s="195"/>
      <c r="W82" s="195"/>
      <c r="X82" s="195"/>
      <c r="Y82" s="14"/>
      <c r="Z82" s="14"/>
      <c r="AA82" s="14"/>
      <c r="AB82" s="14"/>
      <c r="AC82" s="14"/>
      <c r="AD82" s="14"/>
      <c r="AE82" s="14"/>
      <c r="AF82" s="14"/>
      <c r="AG82" s="14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93"/>
      <c r="FL82" s="107"/>
      <c r="FM82" s="107"/>
      <c r="FN82" s="107"/>
      <c r="FO82" s="107"/>
      <c r="FP82" s="107"/>
      <c r="FQ82" s="107"/>
      <c r="FR82" s="107"/>
      <c r="FS82" s="107"/>
      <c r="FT82" s="107"/>
    </row>
    <row r="83" spans="1:176" ht="17.25" customHeight="1">
      <c r="A83" s="16"/>
      <c r="B83" s="16">
        <v>2</v>
      </c>
      <c r="C83" s="197" t="s">
        <v>496</v>
      </c>
      <c r="D83" s="14">
        <v>1</v>
      </c>
      <c r="E83" s="199">
        <v>3860</v>
      </c>
      <c r="F83" s="16">
        <v>2010</v>
      </c>
      <c r="G83" s="16"/>
      <c r="H83" s="14">
        <v>7</v>
      </c>
      <c r="I83" s="14">
        <v>7</v>
      </c>
      <c r="J83" s="14"/>
      <c r="K83" s="14">
        <v>6</v>
      </c>
      <c r="L83" s="14">
        <v>1</v>
      </c>
      <c r="M83" s="14"/>
      <c r="N83" s="14"/>
      <c r="O83" s="169"/>
      <c r="P83" s="14"/>
      <c r="Q83" s="14"/>
      <c r="R83" s="14"/>
      <c r="S83" s="14"/>
      <c r="T83" s="14"/>
      <c r="U83" s="14"/>
      <c r="V83" s="195"/>
      <c r="W83" s="195"/>
      <c r="X83" s="195"/>
      <c r="Y83" s="14"/>
      <c r="Z83" s="14"/>
      <c r="AA83" s="14"/>
      <c r="AB83" s="14"/>
      <c r="AC83" s="14"/>
      <c r="AD83" s="14"/>
      <c r="AE83" s="14"/>
      <c r="AF83" s="14"/>
      <c r="AG83" s="14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93"/>
      <c r="FL83" s="107"/>
      <c r="FM83" s="107"/>
      <c r="FN83" s="107"/>
      <c r="FO83" s="107"/>
      <c r="FP83" s="107"/>
      <c r="FQ83" s="107"/>
      <c r="FR83" s="107"/>
      <c r="FS83" s="107"/>
      <c r="FT83" s="107"/>
    </row>
    <row r="84" spans="1:176" ht="17.25" customHeight="1">
      <c r="A84" s="162">
        <f>A81+1</f>
        <v>14</v>
      </c>
      <c r="B84" s="163" t="s">
        <v>140</v>
      </c>
      <c r="C84" s="163"/>
      <c r="D84" s="200">
        <v>7</v>
      </c>
      <c r="E84" s="201">
        <v>9664</v>
      </c>
      <c r="F84" s="202">
        <v>1</v>
      </c>
      <c r="G84" s="202">
        <v>6</v>
      </c>
      <c r="H84" s="200">
        <v>33</v>
      </c>
      <c r="I84" s="200">
        <v>23</v>
      </c>
      <c r="J84" s="200">
        <v>15</v>
      </c>
      <c r="K84" s="200">
        <f>33-15</f>
        <v>18</v>
      </c>
      <c r="L84" s="200"/>
      <c r="M84" s="200">
        <v>2</v>
      </c>
      <c r="N84" s="164">
        <v>2</v>
      </c>
      <c r="O84" s="172"/>
      <c r="P84" s="14">
        <v>2015</v>
      </c>
      <c r="Q84" s="14">
        <v>1</v>
      </c>
      <c r="R84" s="14">
        <v>2020</v>
      </c>
      <c r="S84" s="14">
        <v>2015</v>
      </c>
      <c r="T84" s="14">
        <v>3</v>
      </c>
      <c r="U84" s="14"/>
      <c r="V84" s="195"/>
      <c r="W84" s="195"/>
      <c r="X84" s="195"/>
      <c r="Y84" s="14"/>
      <c r="Z84" s="14"/>
      <c r="AA84" s="14"/>
      <c r="AB84" s="14"/>
      <c r="AC84" s="14"/>
      <c r="AD84" s="14"/>
      <c r="AE84" s="14"/>
      <c r="AF84" s="14"/>
      <c r="AG84" s="14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>
        <v>29</v>
      </c>
      <c r="EQ84" s="14">
        <v>15</v>
      </c>
      <c r="ER84" s="14">
        <v>14</v>
      </c>
      <c r="ES84" s="14"/>
      <c r="ET84" s="14"/>
      <c r="EU84" s="14"/>
      <c r="EV84" s="14">
        <v>19</v>
      </c>
      <c r="EW84" s="14">
        <v>15</v>
      </c>
      <c r="EX84" s="14">
        <v>4</v>
      </c>
      <c r="EY84" s="14"/>
      <c r="EZ84" s="14">
        <v>7</v>
      </c>
      <c r="FA84" s="14"/>
      <c r="FB84" s="14">
        <v>7</v>
      </c>
      <c r="FC84" s="14"/>
      <c r="FD84" s="14">
        <v>3</v>
      </c>
      <c r="FE84" s="14"/>
      <c r="FF84" s="14">
        <v>3</v>
      </c>
      <c r="FG84" s="14"/>
      <c r="FH84" s="14">
        <v>2012</v>
      </c>
      <c r="FI84" s="14">
        <v>5</v>
      </c>
      <c r="FJ84" s="14">
        <v>4894</v>
      </c>
      <c r="FK84" s="193"/>
      <c r="FL84" s="107"/>
      <c r="FM84" s="107"/>
      <c r="FN84" s="107"/>
      <c r="FO84" s="107"/>
      <c r="FP84" s="107"/>
      <c r="FQ84" s="107"/>
      <c r="FR84" s="107"/>
      <c r="FS84" s="107"/>
      <c r="FT84" s="107"/>
    </row>
    <row r="85" spans="1:176" ht="17.25" customHeight="1">
      <c r="A85" s="16"/>
      <c r="B85" s="16">
        <v>1</v>
      </c>
      <c r="C85" s="14" t="s">
        <v>476</v>
      </c>
      <c r="D85" s="14"/>
      <c r="E85" s="199">
        <v>2862</v>
      </c>
      <c r="F85" s="16">
        <v>2011</v>
      </c>
      <c r="G85" s="16"/>
      <c r="H85" s="14">
        <v>14</v>
      </c>
      <c r="I85" s="14">
        <v>6</v>
      </c>
      <c r="J85" s="14">
        <v>5</v>
      </c>
      <c r="K85" s="14">
        <v>9</v>
      </c>
      <c r="L85" s="15"/>
      <c r="M85" s="15"/>
      <c r="N85" s="175"/>
      <c r="O85" s="203">
        <v>1</v>
      </c>
      <c r="P85" s="14"/>
      <c r="Q85" s="14"/>
      <c r="R85" s="14"/>
      <c r="S85" s="14"/>
      <c r="T85" s="14"/>
      <c r="U85" s="14"/>
      <c r="V85" s="195"/>
      <c r="W85" s="195"/>
      <c r="X85" s="195"/>
      <c r="Y85" s="14"/>
      <c r="Z85" s="14"/>
      <c r="AA85" s="14"/>
      <c r="AB85" s="14"/>
      <c r="AC85" s="14"/>
      <c r="AD85" s="14"/>
      <c r="AE85" s="14"/>
      <c r="AF85" s="14"/>
      <c r="AG85" s="14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93"/>
      <c r="FL85" s="107"/>
      <c r="FM85" s="107"/>
      <c r="FN85" s="107"/>
      <c r="FO85" s="107"/>
      <c r="FP85" s="107"/>
      <c r="FQ85" s="107"/>
      <c r="FR85" s="107"/>
      <c r="FS85" s="107"/>
      <c r="FT85" s="107"/>
    </row>
    <row r="86" spans="1:176" ht="17.25" customHeight="1">
      <c r="A86" s="16"/>
      <c r="B86" s="16">
        <v>2</v>
      </c>
      <c r="C86" s="14" t="s">
        <v>497</v>
      </c>
      <c r="D86" s="14"/>
      <c r="E86" s="14">
        <v>210</v>
      </c>
      <c r="F86" s="16" t="s">
        <v>461</v>
      </c>
      <c r="G86" s="16"/>
      <c r="H86" s="14">
        <v>3</v>
      </c>
      <c r="I86" s="14">
        <v>2</v>
      </c>
      <c r="J86" s="14">
        <v>2</v>
      </c>
      <c r="K86" s="14">
        <v>1</v>
      </c>
      <c r="L86" s="15"/>
      <c r="M86" s="15"/>
      <c r="N86" s="175"/>
      <c r="O86" s="176"/>
      <c r="P86" s="14"/>
      <c r="Q86" s="14"/>
      <c r="R86" s="14"/>
      <c r="S86" s="14"/>
      <c r="T86" s="14"/>
      <c r="U86" s="14"/>
      <c r="V86" s="195"/>
      <c r="W86" s="195"/>
      <c r="X86" s="195"/>
      <c r="Y86" s="14"/>
      <c r="Z86" s="14"/>
      <c r="AA86" s="14"/>
      <c r="AB86" s="14"/>
      <c r="AC86" s="14"/>
      <c r="AD86" s="14"/>
      <c r="AE86" s="14"/>
      <c r="AF86" s="14"/>
      <c r="AG86" s="14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93"/>
      <c r="FL86" s="107"/>
      <c r="FM86" s="107"/>
      <c r="FN86" s="107"/>
      <c r="FO86" s="107"/>
      <c r="FP86" s="107"/>
      <c r="FQ86" s="107"/>
      <c r="FR86" s="107"/>
      <c r="FS86" s="107"/>
      <c r="FT86" s="107"/>
    </row>
    <row r="87" spans="1:176" ht="17.25" customHeight="1">
      <c r="A87" s="16"/>
      <c r="B87" s="16">
        <v>3</v>
      </c>
      <c r="C87" s="14" t="s">
        <v>498</v>
      </c>
      <c r="D87" s="14"/>
      <c r="E87" s="14">
        <v>648</v>
      </c>
      <c r="F87" s="16" t="s">
        <v>461</v>
      </c>
      <c r="G87" s="16"/>
      <c r="H87" s="14">
        <v>3</v>
      </c>
      <c r="I87" s="14">
        <v>2</v>
      </c>
      <c r="J87" s="14">
        <v>2</v>
      </c>
      <c r="K87" s="14">
        <v>1</v>
      </c>
      <c r="L87" s="15"/>
      <c r="M87" s="15"/>
      <c r="N87" s="175"/>
      <c r="O87" s="176"/>
      <c r="P87" s="14"/>
      <c r="Q87" s="14"/>
      <c r="R87" s="14"/>
      <c r="S87" s="14"/>
      <c r="T87" s="14"/>
      <c r="U87" s="14"/>
      <c r="V87" s="195"/>
      <c r="W87" s="195"/>
      <c r="X87" s="195"/>
      <c r="Y87" s="14"/>
      <c r="Z87" s="14"/>
      <c r="AA87" s="14"/>
      <c r="AB87" s="14"/>
      <c r="AC87" s="14"/>
      <c r="AD87" s="14"/>
      <c r="AE87" s="14"/>
      <c r="AF87" s="14"/>
      <c r="AG87" s="14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93"/>
      <c r="FL87" s="107"/>
      <c r="FM87" s="107"/>
      <c r="FN87" s="107"/>
      <c r="FO87" s="107"/>
      <c r="FP87" s="107"/>
      <c r="FQ87" s="107"/>
      <c r="FR87" s="107"/>
      <c r="FS87" s="107"/>
      <c r="FT87" s="107"/>
    </row>
    <row r="88" spans="1:176" ht="17.25" customHeight="1">
      <c r="A88" s="16"/>
      <c r="B88" s="16">
        <v>4</v>
      </c>
      <c r="C88" s="14" t="s">
        <v>447</v>
      </c>
      <c r="D88" s="14"/>
      <c r="E88" s="199">
        <v>5418</v>
      </c>
      <c r="F88" s="16" t="s">
        <v>461</v>
      </c>
      <c r="G88" s="204" t="s">
        <v>499</v>
      </c>
      <c r="H88" s="14">
        <v>10</v>
      </c>
      <c r="I88" s="14">
        <v>10</v>
      </c>
      <c r="J88" s="14">
        <v>6</v>
      </c>
      <c r="K88" s="14">
        <v>4</v>
      </c>
      <c r="L88" s="15"/>
      <c r="M88" s="15"/>
      <c r="N88" s="175"/>
      <c r="O88" s="176"/>
      <c r="P88" s="14"/>
      <c r="Q88" s="14"/>
      <c r="R88" s="14"/>
      <c r="S88" s="14"/>
      <c r="T88" s="14"/>
      <c r="U88" s="14"/>
      <c r="V88" s="195"/>
      <c r="W88" s="195"/>
      <c r="X88" s="195"/>
      <c r="Y88" s="14"/>
      <c r="Z88" s="14"/>
      <c r="AA88" s="14"/>
      <c r="AB88" s="14"/>
      <c r="AC88" s="14"/>
      <c r="AD88" s="14"/>
      <c r="AE88" s="14"/>
      <c r="AF88" s="14"/>
      <c r="AG88" s="14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93"/>
      <c r="FL88" s="107"/>
      <c r="FM88" s="107"/>
      <c r="FN88" s="107"/>
      <c r="FO88" s="107"/>
      <c r="FP88" s="107"/>
      <c r="FQ88" s="107"/>
      <c r="FR88" s="107"/>
      <c r="FS88" s="107"/>
      <c r="FT88" s="107"/>
    </row>
    <row r="89" spans="1:176" ht="17.25" customHeight="1">
      <c r="A89" s="16"/>
      <c r="B89" s="16">
        <v>5</v>
      </c>
      <c r="C89" s="14" t="s">
        <v>500</v>
      </c>
      <c r="D89" s="14"/>
      <c r="E89" s="14">
        <v>256</v>
      </c>
      <c r="F89" s="16" t="s">
        <v>461</v>
      </c>
      <c r="G89" s="16"/>
      <c r="H89" s="14">
        <v>1</v>
      </c>
      <c r="I89" s="14">
        <v>1</v>
      </c>
      <c r="J89" s="14"/>
      <c r="K89" s="14">
        <v>1</v>
      </c>
      <c r="L89" s="15"/>
      <c r="M89" s="15"/>
      <c r="N89" s="175"/>
      <c r="O89" s="176"/>
      <c r="P89" s="14"/>
      <c r="Q89" s="14"/>
      <c r="R89" s="14"/>
      <c r="S89" s="14"/>
      <c r="T89" s="14"/>
      <c r="U89" s="14"/>
      <c r="V89" s="195"/>
      <c r="W89" s="195"/>
      <c r="X89" s="195"/>
      <c r="Y89" s="14"/>
      <c r="Z89" s="14"/>
      <c r="AA89" s="14"/>
      <c r="AB89" s="14"/>
      <c r="AC89" s="14"/>
      <c r="AD89" s="14"/>
      <c r="AE89" s="14"/>
      <c r="AF89" s="14"/>
      <c r="AG89" s="14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93"/>
      <c r="FL89" s="107"/>
      <c r="FM89" s="107"/>
      <c r="FN89" s="107"/>
      <c r="FO89" s="107"/>
      <c r="FP89" s="107"/>
      <c r="FQ89" s="107"/>
      <c r="FR89" s="107"/>
      <c r="FS89" s="107"/>
      <c r="FT89" s="107"/>
    </row>
    <row r="90" spans="1:176" ht="17.25" customHeight="1">
      <c r="A90" s="16"/>
      <c r="B90" s="16">
        <v>6</v>
      </c>
      <c r="C90" s="197" t="s">
        <v>501</v>
      </c>
      <c r="D90" s="14"/>
      <c r="E90" s="14">
        <v>98</v>
      </c>
      <c r="F90" s="16" t="s">
        <v>461</v>
      </c>
      <c r="G90" s="16"/>
      <c r="H90" s="14">
        <v>1</v>
      </c>
      <c r="I90" s="14">
        <v>1</v>
      </c>
      <c r="J90" s="14"/>
      <c r="K90" s="14">
        <v>1</v>
      </c>
      <c r="L90" s="15"/>
      <c r="M90" s="14">
        <v>2011</v>
      </c>
      <c r="N90" s="173">
        <v>1</v>
      </c>
      <c r="O90" s="176"/>
      <c r="P90" s="14"/>
      <c r="Q90" s="14"/>
      <c r="R90" s="14"/>
      <c r="S90" s="14"/>
      <c r="T90" s="14"/>
      <c r="U90" s="14"/>
      <c r="V90" s="195"/>
      <c r="W90" s="195"/>
      <c r="X90" s="195"/>
      <c r="Y90" s="14"/>
      <c r="Z90" s="14"/>
      <c r="AA90" s="14"/>
      <c r="AB90" s="14"/>
      <c r="AC90" s="14"/>
      <c r="AD90" s="14"/>
      <c r="AE90" s="14"/>
      <c r="AF90" s="14"/>
      <c r="AG90" s="14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93"/>
      <c r="FL90" s="107"/>
      <c r="FM90" s="107"/>
      <c r="FN90" s="107"/>
      <c r="FO90" s="107"/>
      <c r="FP90" s="107"/>
      <c r="FQ90" s="107"/>
      <c r="FR90" s="107"/>
      <c r="FS90" s="107"/>
      <c r="FT90" s="107"/>
    </row>
    <row r="91" spans="1:176" ht="17.25" customHeight="1">
      <c r="A91" s="16"/>
      <c r="B91" s="16">
        <v>7</v>
      </c>
      <c r="C91" s="197" t="s">
        <v>502</v>
      </c>
      <c r="D91" s="14"/>
      <c r="E91" s="14">
        <v>272</v>
      </c>
      <c r="F91" s="16" t="s">
        <v>461</v>
      </c>
      <c r="G91" s="16"/>
      <c r="H91" s="14">
        <v>1</v>
      </c>
      <c r="I91" s="14">
        <v>1</v>
      </c>
      <c r="J91" s="14"/>
      <c r="K91" s="14">
        <v>1</v>
      </c>
      <c r="L91" s="15"/>
      <c r="M91" s="14">
        <v>2012</v>
      </c>
      <c r="N91" s="173">
        <v>1</v>
      </c>
      <c r="O91" s="176"/>
      <c r="P91" s="14"/>
      <c r="Q91" s="14"/>
      <c r="R91" s="14"/>
      <c r="S91" s="14"/>
      <c r="T91" s="14"/>
      <c r="U91" s="14"/>
      <c r="V91" s="195"/>
      <c r="W91" s="195"/>
      <c r="X91" s="195"/>
      <c r="Y91" s="14"/>
      <c r="Z91" s="14"/>
      <c r="AA91" s="14"/>
      <c r="AB91" s="14"/>
      <c r="AC91" s="14"/>
      <c r="AD91" s="14"/>
      <c r="AE91" s="14"/>
      <c r="AF91" s="14"/>
      <c r="AG91" s="14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93"/>
      <c r="FL91" s="107"/>
      <c r="FM91" s="107"/>
      <c r="FN91" s="107"/>
      <c r="FO91" s="107"/>
      <c r="FP91" s="107"/>
      <c r="FQ91" s="107"/>
      <c r="FR91" s="107"/>
      <c r="FS91" s="107"/>
      <c r="FT91" s="107"/>
    </row>
    <row r="92" spans="1:176" ht="17.25" customHeight="1">
      <c r="A92" s="162">
        <f>A84+1</f>
        <v>15</v>
      </c>
      <c r="B92" s="177" t="s">
        <v>503</v>
      </c>
      <c r="C92" s="177"/>
      <c r="D92" s="164">
        <v>4</v>
      </c>
      <c r="E92" s="164">
        <f>SUM(E93:E96)</f>
        <v>8207</v>
      </c>
      <c r="F92" s="166">
        <v>2</v>
      </c>
      <c r="G92" s="166">
        <v>2</v>
      </c>
      <c r="H92" s="164">
        <f t="shared" ref="H92:L92" si="35">SUM(H93:H96)</f>
        <v>27</v>
      </c>
      <c r="I92" s="164">
        <f t="shared" si="35"/>
        <v>19</v>
      </c>
      <c r="J92" s="164">
        <f t="shared" si="35"/>
        <v>24</v>
      </c>
      <c r="K92" s="164">
        <f t="shared" si="35"/>
        <v>3</v>
      </c>
      <c r="L92" s="164">
        <f t="shared" si="35"/>
        <v>0</v>
      </c>
      <c r="M92" s="164"/>
      <c r="N92" s="164">
        <f t="shared" ref="N92:O92" si="36">SUM(N93:N96)</f>
        <v>0</v>
      </c>
      <c r="O92" s="164">
        <f t="shared" si="36"/>
        <v>0</v>
      </c>
      <c r="P92" s="14">
        <v>2013</v>
      </c>
      <c r="Q92" s="14">
        <v>1</v>
      </c>
      <c r="R92" s="14">
        <v>2018</v>
      </c>
      <c r="S92" s="14">
        <v>2016</v>
      </c>
      <c r="T92" s="14">
        <v>3</v>
      </c>
      <c r="U92" s="14"/>
      <c r="V92" s="195"/>
      <c r="W92" s="195"/>
      <c r="X92" s="195"/>
      <c r="Y92" s="14"/>
      <c r="Z92" s="14"/>
      <c r="AA92" s="14"/>
      <c r="AB92" s="14"/>
      <c r="AC92" s="14"/>
      <c r="AD92" s="14"/>
      <c r="AE92" s="14"/>
      <c r="AF92" s="14"/>
      <c r="AG92" s="14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>
        <f>SUM(EQ92:ES92)</f>
        <v>18</v>
      </c>
      <c r="EQ92" s="14">
        <v>7</v>
      </c>
      <c r="ER92" s="14">
        <v>11</v>
      </c>
      <c r="ES92" s="14"/>
      <c r="ET92" s="14"/>
      <c r="EU92" s="14"/>
      <c r="EV92" s="14">
        <f>SUM(EW92:EY92)</f>
        <v>18</v>
      </c>
      <c r="EW92" s="14">
        <v>7</v>
      </c>
      <c r="EX92" s="14">
        <v>11</v>
      </c>
      <c r="EY92" s="14"/>
      <c r="EZ92" s="14">
        <v>2</v>
      </c>
      <c r="FA92" s="14">
        <v>2</v>
      </c>
      <c r="FB92" s="14"/>
      <c r="FC92" s="14"/>
      <c r="FD92" s="14">
        <v>5</v>
      </c>
      <c r="FE92" s="14">
        <v>1</v>
      </c>
      <c r="FF92" s="14">
        <v>4</v>
      </c>
      <c r="FG92" s="14"/>
      <c r="FH92" s="14">
        <v>2009</v>
      </c>
      <c r="FI92" s="14">
        <v>3</v>
      </c>
      <c r="FJ92" s="14">
        <v>2583</v>
      </c>
      <c r="FK92" s="193"/>
      <c r="FL92" s="107"/>
      <c r="FM92" s="107"/>
      <c r="FN92" s="107"/>
      <c r="FO92" s="107"/>
      <c r="FP92" s="107"/>
      <c r="FQ92" s="107"/>
      <c r="FR92" s="107"/>
      <c r="FS92" s="107"/>
      <c r="FT92" s="107"/>
    </row>
    <row r="93" spans="1:176" ht="16.5" customHeight="1">
      <c r="A93" s="16"/>
      <c r="B93" s="16">
        <v>1</v>
      </c>
      <c r="C93" s="197" t="s">
        <v>476</v>
      </c>
      <c r="D93" s="14"/>
      <c r="E93" s="14">
        <v>5236</v>
      </c>
      <c r="F93" s="16">
        <v>2011</v>
      </c>
      <c r="G93" s="16"/>
      <c r="H93" s="14">
        <v>19</v>
      </c>
      <c r="I93" s="14">
        <v>11</v>
      </c>
      <c r="J93" s="14">
        <v>16</v>
      </c>
      <c r="K93" s="14">
        <v>3</v>
      </c>
      <c r="L93" s="14"/>
      <c r="M93" s="14"/>
      <c r="N93" s="14"/>
      <c r="O93" s="169"/>
      <c r="P93" s="14"/>
      <c r="Q93" s="14"/>
      <c r="R93" s="14"/>
      <c r="S93" s="14"/>
      <c r="T93" s="14"/>
      <c r="U93" s="14"/>
      <c r="V93" s="195"/>
      <c r="W93" s="195"/>
      <c r="X93" s="195"/>
      <c r="Y93" s="14"/>
      <c r="Z93" s="14"/>
      <c r="AA93" s="14"/>
      <c r="AB93" s="14"/>
      <c r="AC93" s="14"/>
      <c r="AD93" s="14"/>
      <c r="AE93" s="14"/>
      <c r="AF93" s="14"/>
      <c r="AG93" s="14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93"/>
      <c r="FL93" s="107"/>
      <c r="FM93" s="107"/>
      <c r="FN93" s="107"/>
      <c r="FO93" s="107"/>
      <c r="FP93" s="107"/>
      <c r="FQ93" s="107"/>
      <c r="FR93" s="107"/>
      <c r="FS93" s="107"/>
      <c r="FT93" s="107"/>
    </row>
    <row r="94" spans="1:176" ht="16.5" customHeight="1">
      <c r="A94" s="16"/>
      <c r="B94" s="16">
        <v>2</v>
      </c>
      <c r="C94" s="197" t="s">
        <v>504</v>
      </c>
      <c r="D94" s="14"/>
      <c r="E94" s="14">
        <v>1284</v>
      </c>
      <c r="F94" s="16" t="s">
        <v>461</v>
      </c>
      <c r="G94" s="16"/>
      <c r="H94" s="14">
        <v>3</v>
      </c>
      <c r="I94" s="14">
        <v>3</v>
      </c>
      <c r="J94" s="14">
        <v>3</v>
      </c>
      <c r="K94" s="14"/>
      <c r="L94" s="14"/>
      <c r="M94" s="14"/>
      <c r="N94" s="14"/>
      <c r="O94" s="169"/>
      <c r="P94" s="14"/>
      <c r="Q94" s="14"/>
      <c r="R94" s="14"/>
      <c r="S94" s="14"/>
      <c r="T94" s="14"/>
      <c r="U94" s="14"/>
      <c r="V94" s="195"/>
      <c r="W94" s="195"/>
      <c r="X94" s="195"/>
      <c r="Y94" s="14"/>
      <c r="Z94" s="14"/>
      <c r="AA94" s="14"/>
      <c r="AB94" s="14"/>
      <c r="AC94" s="14"/>
      <c r="AD94" s="14"/>
      <c r="AE94" s="14"/>
      <c r="AF94" s="14"/>
      <c r="AG94" s="14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93"/>
      <c r="FL94" s="107"/>
      <c r="FM94" s="107"/>
      <c r="FN94" s="107"/>
      <c r="FO94" s="107"/>
      <c r="FP94" s="107"/>
      <c r="FQ94" s="107"/>
      <c r="FR94" s="107"/>
      <c r="FS94" s="107"/>
      <c r="FT94" s="107"/>
    </row>
    <row r="95" spans="1:176" ht="16.5" customHeight="1">
      <c r="A95" s="16"/>
      <c r="B95" s="16">
        <v>3</v>
      </c>
      <c r="C95" s="197" t="s">
        <v>505</v>
      </c>
      <c r="D95" s="14"/>
      <c r="E95" s="14">
        <v>328</v>
      </c>
      <c r="F95" s="16">
        <v>2012</v>
      </c>
      <c r="G95" s="16"/>
      <c r="H95" s="14">
        <v>2</v>
      </c>
      <c r="I95" s="14">
        <v>2</v>
      </c>
      <c r="J95" s="14">
        <v>2</v>
      </c>
      <c r="K95" s="14"/>
      <c r="L95" s="14"/>
      <c r="M95" s="14"/>
      <c r="N95" s="14"/>
      <c r="O95" s="169"/>
      <c r="P95" s="14"/>
      <c r="Q95" s="14"/>
      <c r="R95" s="14"/>
      <c r="S95" s="14"/>
      <c r="T95" s="14"/>
      <c r="U95" s="14"/>
      <c r="V95" s="195"/>
      <c r="W95" s="195"/>
      <c r="X95" s="195"/>
      <c r="Y95" s="14"/>
      <c r="Z95" s="14"/>
      <c r="AA95" s="14"/>
      <c r="AB95" s="14"/>
      <c r="AC95" s="14"/>
      <c r="AD95" s="14"/>
      <c r="AE95" s="14"/>
      <c r="AF95" s="14"/>
      <c r="AG95" s="14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93"/>
      <c r="FL95" s="107"/>
      <c r="FM95" s="107"/>
      <c r="FN95" s="107"/>
      <c r="FO95" s="107"/>
      <c r="FP95" s="107"/>
      <c r="FQ95" s="107"/>
      <c r="FR95" s="107"/>
      <c r="FS95" s="107"/>
      <c r="FT95" s="107"/>
    </row>
    <row r="96" spans="1:176" ht="16.5" customHeight="1">
      <c r="A96" s="16"/>
      <c r="B96" s="16">
        <v>4</v>
      </c>
      <c r="C96" s="197" t="s">
        <v>506</v>
      </c>
      <c r="D96" s="14"/>
      <c r="E96" s="14">
        <v>1359</v>
      </c>
      <c r="F96" s="16" t="s">
        <v>461</v>
      </c>
      <c r="G96" s="16"/>
      <c r="H96" s="14">
        <v>3</v>
      </c>
      <c r="I96" s="14">
        <v>3</v>
      </c>
      <c r="J96" s="14">
        <v>3</v>
      </c>
      <c r="K96" s="14"/>
      <c r="L96" s="14"/>
      <c r="M96" s="14"/>
      <c r="N96" s="14"/>
      <c r="O96" s="169"/>
      <c r="P96" s="14"/>
      <c r="Q96" s="14"/>
      <c r="R96" s="14"/>
      <c r="S96" s="14"/>
      <c r="T96" s="14"/>
      <c r="U96" s="14"/>
      <c r="V96" s="195"/>
      <c r="W96" s="195"/>
      <c r="X96" s="195"/>
      <c r="Y96" s="14"/>
      <c r="Z96" s="14"/>
      <c r="AA96" s="14"/>
      <c r="AB96" s="14"/>
      <c r="AC96" s="14"/>
      <c r="AD96" s="14"/>
      <c r="AE96" s="14"/>
      <c r="AF96" s="14"/>
      <c r="AG96" s="14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93"/>
      <c r="FL96" s="107"/>
      <c r="FM96" s="107"/>
      <c r="FN96" s="107"/>
      <c r="FO96" s="107"/>
      <c r="FP96" s="107"/>
      <c r="FQ96" s="107"/>
      <c r="FR96" s="107"/>
      <c r="FS96" s="107"/>
      <c r="FT96" s="107"/>
    </row>
    <row r="97" spans="1:176" ht="16.5" customHeight="1">
      <c r="A97" s="162">
        <f>A92+1</f>
        <v>16</v>
      </c>
      <c r="B97" s="177" t="s">
        <v>194</v>
      </c>
      <c r="C97" s="205"/>
      <c r="D97" s="164">
        <v>5</v>
      </c>
      <c r="E97" s="164">
        <f>SUM(E98:E102)</f>
        <v>10935</v>
      </c>
      <c r="F97" s="166">
        <v>2</v>
      </c>
      <c r="G97" s="166">
        <v>3</v>
      </c>
      <c r="H97" s="164">
        <f t="shared" ref="H97:L97" si="37">SUM(H98:H102)</f>
        <v>35</v>
      </c>
      <c r="I97" s="164">
        <f t="shared" si="37"/>
        <v>31</v>
      </c>
      <c r="J97" s="164">
        <f t="shared" si="37"/>
        <v>16</v>
      </c>
      <c r="K97" s="164">
        <f t="shared" si="37"/>
        <v>18</v>
      </c>
      <c r="L97" s="164">
        <f t="shared" si="37"/>
        <v>0</v>
      </c>
      <c r="M97" s="164">
        <v>1</v>
      </c>
      <c r="N97" s="164">
        <f t="shared" ref="N97:O97" si="38">SUM(N98:N102)</f>
        <v>1</v>
      </c>
      <c r="O97" s="164">
        <f t="shared" si="38"/>
        <v>0</v>
      </c>
      <c r="P97" s="14">
        <v>2012</v>
      </c>
      <c r="Q97" s="14">
        <v>1</v>
      </c>
      <c r="R97" s="14">
        <v>2017</v>
      </c>
      <c r="S97" s="14">
        <v>2014</v>
      </c>
      <c r="T97" s="14">
        <v>3</v>
      </c>
      <c r="U97" s="14">
        <v>2019</v>
      </c>
      <c r="V97" s="195"/>
      <c r="W97" s="195"/>
      <c r="X97" s="195"/>
      <c r="Y97" s="14"/>
      <c r="Z97" s="14"/>
      <c r="AA97" s="14"/>
      <c r="AB97" s="14"/>
      <c r="AC97" s="14"/>
      <c r="AD97" s="14"/>
      <c r="AE97" s="14"/>
      <c r="AF97" s="14"/>
      <c r="AG97" s="14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>
        <f>SUM(EQ97:ES97)</f>
        <v>33</v>
      </c>
      <c r="EQ97" s="14">
        <v>16</v>
      </c>
      <c r="ER97" s="14">
        <v>17</v>
      </c>
      <c r="ES97" s="14"/>
      <c r="ET97" s="14"/>
      <c r="EU97" s="14"/>
      <c r="EV97" s="14">
        <f>SUM(EW97:EY97)</f>
        <v>23</v>
      </c>
      <c r="EW97" s="14">
        <v>12</v>
      </c>
      <c r="EX97" s="14">
        <v>11</v>
      </c>
      <c r="EY97" s="14"/>
      <c r="EZ97" s="14">
        <v>4</v>
      </c>
      <c r="FA97" s="14">
        <v>4</v>
      </c>
      <c r="FB97" s="14"/>
      <c r="FC97" s="14"/>
      <c r="FD97" s="14">
        <v>6</v>
      </c>
      <c r="FE97" s="14"/>
      <c r="FF97" s="14">
        <v>6</v>
      </c>
      <c r="FG97" s="14"/>
      <c r="FH97" s="14">
        <v>2012</v>
      </c>
      <c r="FI97" s="14">
        <v>2</v>
      </c>
      <c r="FJ97" s="14">
        <v>7541</v>
      </c>
      <c r="FK97" s="193"/>
      <c r="FL97" s="107"/>
      <c r="FM97" s="107"/>
      <c r="FN97" s="107"/>
      <c r="FO97" s="107"/>
      <c r="FP97" s="107"/>
      <c r="FQ97" s="107"/>
      <c r="FR97" s="107"/>
      <c r="FS97" s="107"/>
      <c r="FT97" s="107"/>
    </row>
    <row r="98" spans="1:176" ht="16.5" customHeight="1">
      <c r="A98" s="16"/>
      <c r="B98" s="16">
        <v>1</v>
      </c>
      <c r="C98" s="197" t="s">
        <v>465</v>
      </c>
      <c r="D98" s="14"/>
      <c r="E98" s="14">
        <v>4105</v>
      </c>
      <c r="F98" s="16">
        <v>2011</v>
      </c>
      <c r="G98" s="16"/>
      <c r="H98" s="14">
        <v>16</v>
      </c>
      <c r="I98" s="14">
        <v>12</v>
      </c>
      <c r="J98" s="14">
        <v>16</v>
      </c>
      <c r="K98" s="14"/>
      <c r="L98" s="14"/>
      <c r="M98" s="14"/>
      <c r="N98" s="14"/>
      <c r="O98" s="169"/>
      <c r="P98" s="14"/>
      <c r="Q98" s="14"/>
      <c r="R98" s="14"/>
      <c r="S98" s="14"/>
      <c r="T98" s="14"/>
      <c r="U98" s="14"/>
      <c r="V98" s="195"/>
      <c r="W98" s="195"/>
      <c r="X98" s="195"/>
      <c r="Y98" s="14"/>
      <c r="Z98" s="14"/>
      <c r="AA98" s="14"/>
      <c r="AB98" s="14"/>
      <c r="AC98" s="14"/>
      <c r="AD98" s="14"/>
      <c r="AE98" s="14"/>
      <c r="AF98" s="14"/>
      <c r="AG98" s="14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93"/>
      <c r="FL98" s="107"/>
      <c r="FM98" s="107"/>
      <c r="FN98" s="107"/>
      <c r="FO98" s="107"/>
      <c r="FP98" s="107"/>
      <c r="FQ98" s="107"/>
      <c r="FR98" s="107"/>
      <c r="FS98" s="107"/>
      <c r="FT98" s="107"/>
    </row>
    <row r="99" spans="1:176" ht="16.5" customHeight="1">
      <c r="A99" s="16"/>
      <c r="B99" s="16">
        <v>2</v>
      </c>
      <c r="C99" s="197" t="s">
        <v>507</v>
      </c>
      <c r="D99" s="14"/>
      <c r="E99" s="14">
        <v>1200</v>
      </c>
      <c r="F99" s="16" t="s">
        <v>461</v>
      </c>
      <c r="G99" s="16"/>
      <c r="H99" s="14">
        <v>2</v>
      </c>
      <c r="I99" s="14">
        <v>2</v>
      </c>
      <c r="J99" s="14"/>
      <c r="K99" s="14">
        <v>2</v>
      </c>
      <c r="L99" s="14"/>
      <c r="M99" s="14"/>
      <c r="N99" s="14"/>
      <c r="O99" s="169"/>
      <c r="P99" s="14"/>
      <c r="Q99" s="14"/>
      <c r="R99" s="14"/>
      <c r="S99" s="14"/>
      <c r="T99" s="14"/>
      <c r="U99" s="14"/>
      <c r="V99" s="195"/>
      <c r="W99" s="195"/>
      <c r="X99" s="195"/>
      <c r="Y99" s="14"/>
      <c r="Z99" s="14"/>
      <c r="AA99" s="14"/>
      <c r="AB99" s="14"/>
      <c r="AC99" s="14"/>
      <c r="AD99" s="14"/>
      <c r="AE99" s="14"/>
      <c r="AF99" s="14"/>
      <c r="AG99" s="14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93"/>
      <c r="FL99" s="107"/>
      <c r="FM99" s="107"/>
      <c r="FN99" s="107"/>
      <c r="FO99" s="107"/>
      <c r="FP99" s="107"/>
      <c r="FQ99" s="107"/>
      <c r="FR99" s="107"/>
      <c r="FS99" s="107"/>
      <c r="FT99" s="107"/>
    </row>
    <row r="100" spans="1:176" ht="16.5" customHeight="1">
      <c r="A100" s="16"/>
      <c r="B100" s="16">
        <v>3</v>
      </c>
      <c r="C100" s="197" t="s">
        <v>508</v>
      </c>
      <c r="D100" s="14"/>
      <c r="E100" s="14">
        <v>2236</v>
      </c>
      <c r="F100" s="16" t="s">
        <v>461</v>
      </c>
      <c r="G100" s="16"/>
      <c r="H100" s="14">
        <v>9</v>
      </c>
      <c r="I100" s="14">
        <v>9</v>
      </c>
      <c r="J100" s="14"/>
      <c r="K100" s="14">
        <v>9</v>
      </c>
      <c r="L100" s="14"/>
      <c r="M100" s="14"/>
      <c r="N100" s="14"/>
      <c r="O100" s="169"/>
      <c r="P100" s="14"/>
      <c r="Q100" s="14"/>
      <c r="R100" s="14"/>
      <c r="S100" s="14"/>
      <c r="T100" s="14"/>
      <c r="U100" s="14"/>
      <c r="V100" s="195"/>
      <c r="W100" s="195"/>
      <c r="X100" s="195"/>
      <c r="Y100" s="14"/>
      <c r="Z100" s="14"/>
      <c r="AA100" s="14"/>
      <c r="AB100" s="14"/>
      <c r="AC100" s="14"/>
      <c r="AD100" s="14"/>
      <c r="AE100" s="14"/>
      <c r="AF100" s="14"/>
      <c r="AG100" s="14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93"/>
      <c r="FL100" s="107"/>
      <c r="FM100" s="107"/>
      <c r="FN100" s="107"/>
      <c r="FO100" s="107"/>
      <c r="FP100" s="107"/>
      <c r="FQ100" s="107"/>
      <c r="FR100" s="107"/>
      <c r="FS100" s="107"/>
      <c r="FT100" s="107"/>
    </row>
    <row r="101" spans="1:176" ht="16.5" customHeight="1">
      <c r="A101" s="16"/>
      <c r="B101" s="16">
        <v>4</v>
      </c>
      <c r="C101" s="197" t="s">
        <v>509</v>
      </c>
      <c r="D101" s="14"/>
      <c r="E101" s="14">
        <v>3266</v>
      </c>
      <c r="F101" s="16">
        <v>2007</v>
      </c>
      <c r="G101" s="16"/>
      <c r="H101" s="14">
        <v>7</v>
      </c>
      <c r="I101" s="14">
        <v>7</v>
      </c>
      <c r="J101" s="14"/>
      <c r="K101" s="14">
        <v>7</v>
      </c>
      <c r="L101" s="14"/>
      <c r="M101" s="14"/>
      <c r="N101" s="14"/>
      <c r="O101" s="169"/>
      <c r="P101" s="14"/>
      <c r="Q101" s="14"/>
      <c r="R101" s="14"/>
      <c r="S101" s="14"/>
      <c r="T101" s="14"/>
      <c r="U101" s="14"/>
      <c r="V101" s="195"/>
      <c r="W101" s="195"/>
      <c r="X101" s="195"/>
      <c r="Y101" s="14"/>
      <c r="Z101" s="14"/>
      <c r="AA101" s="14"/>
      <c r="AB101" s="14"/>
      <c r="AC101" s="14"/>
      <c r="AD101" s="14"/>
      <c r="AE101" s="14"/>
      <c r="AF101" s="14"/>
      <c r="AG101" s="14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93"/>
      <c r="FL101" s="107"/>
      <c r="FM101" s="107"/>
      <c r="FN101" s="107"/>
      <c r="FO101" s="107"/>
      <c r="FP101" s="107"/>
      <c r="FQ101" s="107"/>
      <c r="FR101" s="107"/>
      <c r="FS101" s="107"/>
      <c r="FT101" s="107"/>
    </row>
    <row r="102" spans="1:176" ht="16.5" customHeight="1">
      <c r="A102" s="16"/>
      <c r="B102" s="16">
        <v>5</v>
      </c>
      <c r="C102" s="197" t="s">
        <v>510</v>
      </c>
      <c r="D102" s="175"/>
      <c r="E102" s="14">
        <v>128</v>
      </c>
      <c r="F102" s="16" t="s">
        <v>461</v>
      </c>
      <c r="G102" s="174"/>
      <c r="H102" s="173">
        <v>1</v>
      </c>
      <c r="I102" s="173">
        <v>1</v>
      </c>
      <c r="J102" s="173"/>
      <c r="K102" s="173"/>
      <c r="L102" s="173"/>
      <c r="M102" s="14">
        <v>2016</v>
      </c>
      <c r="N102" s="14">
        <v>1</v>
      </c>
      <c r="O102" s="176"/>
      <c r="P102" s="14"/>
      <c r="Q102" s="14"/>
      <c r="R102" s="14"/>
      <c r="S102" s="14"/>
      <c r="T102" s="14"/>
      <c r="U102" s="14"/>
      <c r="V102" s="195"/>
      <c r="W102" s="195"/>
      <c r="X102" s="195"/>
      <c r="Y102" s="14"/>
      <c r="Z102" s="14"/>
      <c r="AA102" s="14"/>
      <c r="AB102" s="14"/>
      <c r="AC102" s="14"/>
      <c r="AD102" s="14"/>
      <c r="AE102" s="14"/>
      <c r="AF102" s="14"/>
      <c r="AG102" s="14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93"/>
      <c r="FL102" s="107"/>
      <c r="FM102" s="107"/>
      <c r="FN102" s="107"/>
      <c r="FO102" s="107"/>
      <c r="FP102" s="107"/>
      <c r="FQ102" s="107"/>
      <c r="FR102" s="107"/>
      <c r="FS102" s="107"/>
      <c r="FT102" s="107"/>
    </row>
    <row r="103" spans="1:176" ht="16.5" customHeight="1">
      <c r="A103" s="162">
        <f>A97+1</f>
        <v>17</v>
      </c>
      <c r="B103" s="177" t="s">
        <v>202</v>
      </c>
      <c r="C103" s="205"/>
      <c r="D103" s="164">
        <v>5</v>
      </c>
      <c r="E103" s="164">
        <f>SUM(E104:E108)</f>
        <v>7250</v>
      </c>
      <c r="F103" s="166">
        <v>1</v>
      </c>
      <c r="G103" s="166">
        <v>4</v>
      </c>
      <c r="H103" s="164">
        <f t="shared" ref="H103:L103" si="39">SUM(H104:H108)</f>
        <v>28</v>
      </c>
      <c r="I103" s="164">
        <f t="shared" si="39"/>
        <v>20</v>
      </c>
      <c r="J103" s="164">
        <f t="shared" si="39"/>
        <v>24</v>
      </c>
      <c r="K103" s="164">
        <f t="shared" si="39"/>
        <v>3</v>
      </c>
      <c r="L103" s="164">
        <f t="shared" si="39"/>
        <v>0</v>
      </c>
      <c r="M103" s="164">
        <v>1</v>
      </c>
      <c r="N103" s="164">
        <f t="shared" ref="N103:O103" si="40">SUM(N104:N108)</f>
        <v>1</v>
      </c>
      <c r="O103" s="164">
        <f t="shared" si="40"/>
        <v>0</v>
      </c>
      <c r="P103" s="14">
        <v>2014</v>
      </c>
      <c r="Q103" s="14">
        <v>1</v>
      </c>
      <c r="R103" s="14">
        <v>2019</v>
      </c>
      <c r="S103" s="14"/>
      <c r="T103" s="14"/>
      <c r="U103" s="14">
        <v>2018</v>
      </c>
      <c r="V103" s="195"/>
      <c r="W103" s="195"/>
      <c r="X103" s="195"/>
      <c r="Y103" s="14"/>
      <c r="Z103" s="14"/>
      <c r="AA103" s="14"/>
      <c r="AB103" s="14"/>
      <c r="AC103" s="14"/>
      <c r="AD103" s="14"/>
      <c r="AE103" s="14"/>
      <c r="AF103" s="14"/>
      <c r="AG103" s="14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>
        <f>SUM(EQ103:ES103)</f>
        <v>18</v>
      </c>
      <c r="EQ103" s="14">
        <v>6</v>
      </c>
      <c r="ER103" s="14">
        <v>12</v>
      </c>
      <c r="ES103" s="14"/>
      <c r="ET103" s="14"/>
      <c r="EU103" s="14">
        <v>2</v>
      </c>
      <c r="EV103" s="14">
        <f>SUM(EW103:EY103)</f>
        <v>18</v>
      </c>
      <c r="EW103" s="14">
        <v>6</v>
      </c>
      <c r="EX103" s="14">
        <v>12</v>
      </c>
      <c r="EY103" s="14"/>
      <c r="EZ103" s="14">
        <v>2</v>
      </c>
      <c r="FA103" s="14"/>
      <c r="FB103" s="14">
        <v>2</v>
      </c>
      <c r="FC103" s="14"/>
      <c r="FD103" s="14">
        <v>2</v>
      </c>
      <c r="FE103" s="14"/>
      <c r="FF103" s="14">
        <v>2</v>
      </c>
      <c r="FG103" s="14"/>
      <c r="FH103" s="14">
        <v>2010</v>
      </c>
      <c r="FI103" s="14">
        <v>4</v>
      </c>
      <c r="FJ103" s="14">
        <v>7075</v>
      </c>
      <c r="FK103" s="193"/>
      <c r="FL103" s="107"/>
      <c r="FM103" s="107"/>
      <c r="FN103" s="107"/>
      <c r="FO103" s="107"/>
      <c r="FP103" s="107"/>
      <c r="FQ103" s="107"/>
      <c r="FR103" s="107"/>
      <c r="FS103" s="107"/>
      <c r="FT103" s="107"/>
    </row>
    <row r="104" spans="1:176" ht="16.5" customHeight="1">
      <c r="A104" s="16"/>
      <c r="B104" s="16">
        <v>1</v>
      </c>
      <c r="C104" s="197" t="s">
        <v>465</v>
      </c>
      <c r="D104" s="14"/>
      <c r="E104" s="14">
        <v>2900</v>
      </c>
      <c r="F104" s="16">
        <v>2017</v>
      </c>
      <c r="G104" s="16"/>
      <c r="H104" s="14">
        <v>13</v>
      </c>
      <c r="I104" s="14">
        <v>8</v>
      </c>
      <c r="J104" s="14">
        <v>13</v>
      </c>
      <c r="K104" s="14"/>
      <c r="L104" s="14"/>
      <c r="M104" s="14"/>
      <c r="N104" s="14"/>
      <c r="O104" s="169"/>
      <c r="P104" s="14"/>
      <c r="Q104" s="14"/>
      <c r="R104" s="14"/>
      <c r="S104" s="14"/>
      <c r="T104" s="14"/>
      <c r="U104" s="14"/>
      <c r="V104" s="195"/>
      <c r="W104" s="195"/>
      <c r="X104" s="195"/>
      <c r="Y104" s="14"/>
      <c r="Z104" s="14"/>
      <c r="AA104" s="14"/>
      <c r="AB104" s="14"/>
      <c r="AC104" s="14"/>
      <c r="AD104" s="14"/>
      <c r="AE104" s="14"/>
      <c r="AF104" s="14"/>
      <c r="AG104" s="14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93"/>
      <c r="FL104" s="107"/>
      <c r="FM104" s="107"/>
      <c r="FN104" s="107"/>
      <c r="FO104" s="107"/>
      <c r="FP104" s="107"/>
      <c r="FQ104" s="107"/>
      <c r="FR104" s="107"/>
      <c r="FS104" s="107"/>
      <c r="FT104" s="107"/>
    </row>
    <row r="105" spans="1:176" ht="16.5" customHeight="1">
      <c r="A105" s="16"/>
      <c r="B105" s="16">
        <v>2</v>
      </c>
      <c r="C105" s="197" t="s">
        <v>511</v>
      </c>
      <c r="D105" s="14"/>
      <c r="E105" s="14">
        <v>2000</v>
      </c>
      <c r="F105" s="16" t="s">
        <v>461</v>
      </c>
      <c r="G105" s="16"/>
      <c r="H105" s="14">
        <v>7</v>
      </c>
      <c r="I105" s="14">
        <v>6</v>
      </c>
      <c r="J105" s="14">
        <v>3</v>
      </c>
      <c r="K105" s="14">
        <v>3</v>
      </c>
      <c r="L105" s="14"/>
      <c r="M105" s="14"/>
      <c r="N105" s="14"/>
      <c r="O105" s="169"/>
      <c r="P105" s="14"/>
      <c r="Q105" s="14"/>
      <c r="R105" s="14"/>
      <c r="S105" s="14"/>
      <c r="T105" s="14"/>
      <c r="U105" s="14"/>
      <c r="V105" s="195"/>
      <c r="W105" s="195"/>
      <c r="X105" s="195"/>
      <c r="Y105" s="14"/>
      <c r="Z105" s="14"/>
      <c r="AA105" s="14"/>
      <c r="AB105" s="14"/>
      <c r="AC105" s="14"/>
      <c r="AD105" s="14"/>
      <c r="AE105" s="14"/>
      <c r="AF105" s="14"/>
      <c r="AG105" s="14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93"/>
      <c r="FL105" s="107"/>
      <c r="FM105" s="107"/>
      <c r="FN105" s="107"/>
      <c r="FO105" s="107"/>
      <c r="FP105" s="107"/>
      <c r="FQ105" s="107"/>
      <c r="FR105" s="107"/>
      <c r="FS105" s="107"/>
      <c r="FT105" s="107"/>
    </row>
    <row r="106" spans="1:176" ht="16.5" customHeight="1">
      <c r="A106" s="16"/>
      <c r="B106" s="16">
        <v>3</v>
      </c>
      <c r="C106" s="197" t="s">
        <v>512</v>
      </c>
      <c r="D106" s="14"/>
      <c r="E106" s="14">
        <v>850</v>
      </c>
      <c r="F106" s="16" t="s">
        <v>461</v>
      </c>
      <c r="G106" s="16"/>
      <c r="H106" s="14">
        <v>3</v>
      </c>
      <c r="I106" s="14">
        <v>2</v>
      </c>
      <c r="J106" s="14">
        <v>3</v>
      </c>
      <c r="K106" s="14"/>
      <c r="L106" s="14"/>
      <c r="M106" s="14"/>
      <c r="N106" s="14"/>
      <c r="O106" s="169"/>
      <c r="P106" s="14"/>
      <c r="Q106" s="14"/>
      <c r="R106" s="14"/>
      <c r="S106" s="14"/>
      <c r="T106" s="14"/>
      <c r="U106" s="14"/>
      <c r="V106" s="195"/>
      <c r="W106" s="195"/>
      <c r="X106" s="195"/>
      <c r="Y106" s="14"/>
      <c r="Z106" s="14"/>
      <c r="AA106" s="14"/>
      <c r="AB106" s="14"/>
      <c r="AC106" s="14"/>
      <c r="AD106" s="14"/>
      <c r="AE106" s="14"/>
      <c r="AF106" s="14"/>
      <c r="AG106" s="14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93"/>
      <c r="FL106" s="107"/>
      <c r="FM106" s="107"/>
      <c r="FN106" s="107"/>
      <c r="FO106" s="107"/>
      <c r="FP106" s="107"/>
      <c r="FQ106" s="107"/>
      <c r="FR106" s="107"/>
      <c r="FS106" s="107"/>
      <c r="FT106" s="107"/>
    </row>
    <row r="107" spans="1:176" ht="16.5" customHeight="1">
      <c r="A107" s="16"/>
      <c r="B107" s="16">
        <v>4</v>
      </c>
      <c r="C107" s="197" t="s">
        <v>513</v>
      </c>
      <c r="D107" s="14"/>
      <c r="E107" s="14">
        <v>1200</v>
      </c>
      <c r="F107" s="16" t="s">
        <v>461</v>
      </c>
      <c r="G107" s="16"/>
      <c r="H107" s="14">
        <v>4</v>
      </c>
      <c r="I107" s="14">
        <v>3</v>
      </c>
      <c r="J107" s="14">
        <v>4</v>
      </c>
      <c r="K107" s="14"/>
      <c r="L107" s="14"/>
      <c r="M107" s="14"/>
      <c r="N107" s="14"/>
      <c r="O107" s="169"/>
      <c r="P107" s="14"/>
      <c r="Q107" s="14"/>
      <c r="R107" s="14"/>
      <c r="S107" s="14"/>
      <c r="T107" s="14"/>
      <c r="U107" s="14"/>
      <c r="V107" s="195"/>
      <c r="W107" s="195"/>
      <c r="X107" s="195"/>
      <c r="Y107" s="14"/>
      <c r="Z107" s="14"/>
      <c r="AA107" s="14"/>
      <c r="AB107" s="14"/>
      <c r="AC107" s="14"/>
      <c r="AD107" s="14"/>
      <c r="AE107" s="14"/>
      <c r="AF107" s="14"/>
      <c r="AG107" s="14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93"/>
      <c r="FL107" s="107"/>
      <c r="FM107" s="107"/>
      <c r="FN107" s="107"/>
      <c r="FO107" s="107"/>
      <c r="FP107" s="107"/>
      <c r="FQ107" s="107"/>
      <c r="FR107" s="107"/>
      <c r="FS107" s="107"/>
      <c r="FT107" s="107"/>
    </row>
    <row r="108" spans="1:176" ht="16.5" customHeight="1">
      <c r="A108" s="16"/>
      <c r="B108" s="16">
        <v>5</v>
      </c>
      <c r="C108" s="197" t="s">
        <v>514</v>
      </c>
      <c r="D108" s="14"/>
      <c r="E108" s="14">
        <v>300</v>
      </c>
      <c r="F108" s="16" t="s">
        <v>461</v>
      </c>
      <c r="G108" s="16"/>
      <c r="H108" s="14">
        <v>1</v>
      </c>
      <c r="I108" s="14">
        <v>1</v>
      </c>
      <c r="J108" s="14">
        <v>1</v>
      </c>
      <c r="K108" s="14"/>
      <c r="L108" s="14"/>
      <c r="M108" s="14">
        <v>2009</v>
      </c>
      <c r="N108" s="14">
        <v>1</v>
      </c>
      <c r="O108" s="169"/>
      <c r="P108" s="14"/>
      <c r="Q108" s="14"/>
      <c r="R108" s="14"/>
      <c r="S108" s="14"/>
      <c r="T108" s="14"/>
      <c r="U108" s="14"/>
      <c r="V108" s="195"/>
      <c r="W108" s="195"/>
      <c r="X108" s="195"/>
      <c r="Y108" s="14"/>
      <c r="Z108" s="14"/>
      <c r="AA108" s="14"/>
      <c r="AB108" s="14"/>
      <c r="AC108" s="14"/>
      <c r="AD108" s="14"/>
      <c r="AE108" s="14"/>
      <c r="AF108" s="14"/>
      <c r="AG108" s="14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93"/>
      <c r="FL108" s="107"/>
      <c r="FM108" s="107"/>
      <c r="FN108" s="107"/>
      <c r="FO108" s="107"/>
      <c r="FP108" s="107"/>
      <c r="FQ108" s="107"/>
      <c r="FR108" s="107"/>
      <c r="FS108" s="107"/>
      <c r="FT108" s="107"/>
    </row>
    <row r="109" spans="1:176" ht="16.5" customHeight="1">
      <c r="A109" s="162">
        <f>A103+1</f>
        <v>18</v>
      </c>
      <c r="B109" s="177" t="s">
        <v>241</v>
      </c>
      <c r="C109" s="205"/>
      <c r="D109" s="164"/>
      <c r="E109" s="164">
        <f>SUM(E110:E113)</f>
        <v>6128</v>
      </c>
      <c r="F109" s="166">
        <v>1</v>
      </c>
      <c r="G109" s="166">
        <v>4</v>
      </c>
      <c r="H109" s="164">
        <f t="shared" ref="H109:L109" si="41">SUM(H110:H113)</f>
        <v>19</v>
      </c>
      <c r="I109" s="164">
        <f t="shared" si="41"/>
        <v>12</v>
      </c>
      <c r="J109" s="164">
        <f t="shared" si="41"/>
        <v>6</v>
      </c>
      <c r="K109" s="164">
        <f t="shared" si="41"/>
        <v>11</v>
      </c>
      <c r="L109" s="164">
        <f t="shared" si="41"/>
        <v>2</v>
      </c>
      <c r="M109" s="164">
        <v>3</v>
      </c>
      <c r="N109" s="164">
        <f t="shared" ref="N109:O109" si="42">SUM(N110:N113)</f>
        <v>4</v>
      </c>
      <c r="O109" s="164">
        <f t="shared" si="42"/>
        <v>2</v>
      </c>
      <c r="P109" s="14"/>
      <c r="Q109" s="14"/>
      <c r="R109" s="14">
        <v>2019</v>
      </c>
      <c r="S109" s="14"/>
      <c r="T109" s="14"/>
      <c r="U109" s="14">
        <v>2019</v>
      </c>
      <c r="V109" s="195"/>
      <c r="W109" s="195"/>
      <c r="X109" s="195"/>
      <c r="Y109" s="14"/>
      <c r="Z109" s="14"/>
      <c r="AA109" s="14"/>
      <c r="AB109" s="14"/>
      <c r="AC109" s="14"/>
      <c r="AD109" s="14"/>
      <c r="AE109" s="14"/>
      <c r="AF109" s="14"/>
      <c r="AG109" s="14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>
        <f>SUM(EQ109:ES109)</f>
        <v>19</v>
      </c>
      <c r="EQ109" s="14">
        <v>6</v>
      </c>
      <c r="ER109" s="14">
        <v>11</v>
      </c>
      <c r="ES109" s="14">
        <v>2</v>
      </c>
      <c r="ET109" s="14"/>
      <c r="EU109" s="14"/>
      <c r="EV109" s="14">
        <f>SUM(EW109:EY109)</f>
        <v>13</v>
      </c>
      <c r="EW109" s="14">
        <v>6</v>
      </c>
      <c r="EX109" s="14">
        <v>7</v>
      </c>
      <c r="EY109" s="14"/>
      <c r="EZ109" s="14">
        <v>1</v>
      </c>
      <c r="FA109" s="14"/>
      <c r="FB109" s="14">
        <v>1</v>
      </c>
      <c r="FC109" s="14"/>
      <c r="FD109" s="14">
        <v>5</v>
      </c>
      <c r="FE109" s="14"/>
      <c r="FF109" s="14">
        <v>5</v>
      </c>
      <c r="FG109" s="14"/>
      <c r="FH109" s="14"/>
      <c r="FI109" s="14">
        <v>2</v>
      </c>
      <c r="FJ109" s="14">
        <v>4448</v>
      </c>
      <c r="FK109" s="193"/>
      <c r="FL109" s="107"/>
      <c r="FM109" s="107"/>
      <c r="FN109" s="107"/>
      <c r="FO109" s="107"/>
      <c r="FP109" s="107"/>
      <c r="FQ109" s="107"/>
      <c r="FR109" s="107"/>
      <c r="FS109" s="107"/>
      <c r="FT109" s="107"/>
    </row>
    <row r="110" spans="1:176" ht="16.5" customHeight="1">
      <c r="A110" s="16"/>
      <c r="B110" s="182">
        <v>1</v>
      </c>
      <c r="C110" s="206" t="s">
        <v>465</v>
      </c>
      <c r="D110" s="59"/>
      <c r="E110" s="59">
        <v>4423</v>
      </c>
      <c r="F110" s="182">
        <v>2274.1999999999998</v>
      </c>
      <c r="G110" s="182"/>
      <c r="H110" s="59">
        <v>13</v>
      </c>
      <c r="I110" s="59">
        <v>10</v>
      </c>
      <c r="J110" s="59">
        <v>6</v>
      </c>
      <c r="K110" s="59">
        <v>5</v>
      </c>
      <c r="L110" s="59">
        <v>2</v>
      </c>
      <c r="M110" s="59"/>
      <c r="N110" s="59"/>
      <c r="O110" s="207">
        <v>2</v>
      </c>
      <c r="P110" s="14"/>
      <c r="Q110" s="14"/>
      <c r="R110" s="14"/>
      <c r="S110" s="14"/>
      <c r="T110" s="14"/>
      <c r="U110" s="14"/>
      <c r="V110" s="178"/>
      <c r="W110" s="178"/>
      <c r="X110" s="178"/>
      <c r="Y110" s="179"/>
      <c r="Z110" s="179"/>
      <c r="AA110" s="179"/>
      <c r="AB110" s="179"/>
      <c r="AC110" s="179"/>
      <c r="AD110" s="179"/>
      <c r="AE110" s="179"/>
      <c r="AF110" s="179"/>
      <c r="AG110" s="17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179"/>
      <c r="AU110" s="179"/>
      <c r="AV110" s="179"/>
      <c r="AW110" s="179"/>
      <c r="AX110" s="179"/>
      <c r="AY110" s="179"/>
      <c r="AZ110" s="179"/>
      <c r="BA110" s="179"/>
      <c r="BB110" s="179"/>
      <c r="BC110" s="179"/>
      <c r="BD110" s="179"/>
      <c r="BE110" s="179"/>
      <c r="BF110" s="179"/>
      <c r="BG110" s="179"/>
      <c r="BH110" s="179"/>
      <c r="BI110" s="179"/>
      <c r="BJ110" s="179"/>
      <c r="BK110" s="179"/>
      <c r="BL110" s="179"/>
      <c r="BM110" s="179"/>
      <c r="BN110" s="179"/>
      <c r="BO110" s="179"/>
      <c r="BP110" s="179"/>
      <c r="BQ110" s="179"/>
      <c r="BR110" s="179"/>
      <c r="BS110" s="179"/>
      <c r="BT110" s="179"/>
      <c r="BU110" s="179"/>
      <c r="BV110" s="179"/>
      <c r="BW110" s="179"/>
      <c r="BX110" s="179"/>
      <c r="BY110" s="179"/>
      <c r="BZ110" s="179"/>
      <c r="CA110" s="179"/>
      <c r="CB110" s="179"/>
      <c r="CC110" s="179"/>
      <c r="CD110" s="179"/>
      <c r="CE110" s="179"/>
      <c r="CF110" s="179"/>
      <c r="CG110" s="179"/>
      <c r="CH110" s="179"/>
      <c r="CI110" s="179"/>
      <c r="CJ110" s="179"/>
      <c r="CK110" s="179"/>
      <c r="CL110" s="179"/>
      <c r="CM110" s="179"/>
      <c r="CN110" s="179"/>
      <c r="CO110" s="179"/>
      <c r="CP110" s="179"/>
      <c r="CQ110" s="179"/>
      <c r="CR110" s="179"/>
      <c r="CS110" s="179"/>
      <c r="CT110" s="179"/>
      <c r="CU110" s="179"/>
      <c r="CV110" s="179"/>
      <c r="CW110" s="179"/>
      <c r="CX110" s="179"/>
      <c r="CY110" s="179"/>
      <c r="CZ110" s="179"/>
      <c r="DA110" s="179"/>
      <c r="DB110" s="179"/>
      <c r="DC110" s="179"/>
      <c r="DD110" s="179"/>
      <c r="DE110" s="179"/>
      <c r="DF110" s="179"/>
      <c r="DG110" s="179"/>
      <c r="DH110" s="179"/>
      <c r="DI110" s="179"/>
      <c r="DJ110" s="179"/>
      <c r="DK110" s="179"/>
      <c r="DL110" s="179"/>
      <c r="DM110" s="179"/>
      <c r="DN110" s="179"/>
      <c r="DO110" s="179"/>
      <c r="DP110" s="179"/>
      <c r="DQ110" s="179"/>
      <c r="DR110" s="179"/>
      <c r="DS110" s="179"/>
      <c r="DT110" s="179"/>
      <c r="DU110" s="179"/>
      <c r="DV110" s="179"/>
      <c r="DW110" s="179"/>
      <c r="DX110" s="179"/>
      <c r="DY110" s="179"/>
      <c r="DZ110" s="179"/>
      <c r="EA110" s="179"/>
      <c r="EB110" s="179"/>
      <c r="EC110" s="179"/>
      <c r="ED110" s="179"/>
      <c r="EE110" s="179"/>
      <c r="EF110" s="179"/>
      <c r="EG110" s="179"/>
      <c r="EH110" s="179"/>
      <c r="EI110" s="179"/>
      <c r="EJ110" s="179"/>
      <c r="EK110" s="179"/>
      <c r="EL110" s="179"/>
      <c r="EM110" s="179"/>
      <c r="EN110" s="179"/>
      <c r="EO110" s="179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93"/>
      <c r="FL110" s="107"/>
      <c r="FM110" s="107"/>
      <c r="FN110" s="107"/>
      <c r="FO110" s="107"/>
      <c r="FP110" s="107"/>
      <c r="FQ110" s="107"/>
      <c r="FR110" s="107"/>
      <c r="FS110" s="107"/>
      <c r="FT110" s="107"/>
    </row>
    <row r="111" spans="1:176" ht="16.5" customHeight="1">
      <c r="A111" s="16"/>
      <c r="B111" s="182">
        <v>2</v>
      </c>
      <c r="C111" s="206" t="s">
        <v>515</v>
      </c>
      <c r="D111" s="59"/>
      <c r="E111" s="59">
        <v>225</v>
      </c>
      <c r="F111" s="182"/>
      <c r="G111" s="182"/>
      <c r="H111" s="59">
        <v>2</v>
      </c>
      <c r="I111" s="59">
        <v>2</v>
      </c>
      <c r="J111" s="59"/>
      <c r="K111" s="59">
        <v>2</v>
      </c>
      <c r="L111" s="59"/>
      <c r="M111" s="59"/>
      <c r="N111" s="59"/>
      <c r="O111" s="207"/>
      <c r="P111" s="14"/>
      <c r="Q111" s="14"/>
      <c r="R111" s="14"/>
      <c r="S111" s="14"/>
      <c r="T111" s="14"/>
      <c r="U111" s="14"/>
      <c r="V111" s="178"/>
      <c r="W111" s="178"/>
      <c r="X111" s="178"/>
      <c r="Y111" s="179"/>
      <c r="Z111" s="179"/>
      <c r="AA111" s="179"/>
      <c r="AB111" s="179"/>
      <c r="AC111" s="179"/>
      <c r="AD111" s="179"/>
      <c r="AE111" s="179"/>
      <c r="AF111" s="179"/>
      <c r="AG111" s="17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179"/>
      <c r="AU111" s="179"/>
      <c r="AV111" s="179"/>
      <c r="AW111" s="179"/>
      <c r="AX111" s="179"/>
      <c r="AY111" s="179"/>
      <c r="AZ111" s="179"/>
      <c r="BA111" s="179"/>
      <c r="BB111" s="179"/>
      <c r="BC111" s="179"/>
      <c r="BD111" s="179"/>
      <c r="BE111" s="179"/>
      <c r="BF111" s="179"/>
      <c r="BG111" s="179"/>
      <c r="BH111" s="179"/>
      <c r="BI111" s="179"/>
      <c r="BJ111" s="179"/>
      <c r="BK111" s="179"/>
      <c r="BL111" s="179"/>
      <c r="BM111" s="179"/>
      <c r="BN111" s="179"/>
      <c r="BO111" s="179"/>
      <c r="BP111" s="179"/>
      <c r="BQ111" s="179"/>
      <c r="BR111" s="179"/>
      <c r="BS111" s="179"/>
      <c r="BT111" s="179"/>
      <c r="BU111" s="179"/>
      <c r="BV111" s="179"/>
      <c r="BW111" s="179"/>
      <c r="BX111" s="179"/>
      <c r="BY111" s="179"/>
      <c r="BZ111" s="179"/>
      <c r="CA111" s="179"/>
      <c r="CB111" s="179"/>
      <c r="CC111" s="179"/>
      <c r="CD111" s="179"/>
      <c r="CE111" s="179"/>
      <c r="CF111" s="179"/>
      <c r="CG111" s="179"/>
      <c r="CH111" s="179"/>
      <c r="CI111" s="179"/>
      <c r="CJ111" s="179"/>
      <c r="CK111" s="179"/>
      <c r="CL111" s="179"/>
      <c r="CM111" s="179"/>
      <c r="CN111" s="179"/>
      <c r="CO111" s="179"/>
      <c r="CP111" s="179"/>
      <c r="CQ111" s="179"/>
      <c r="CR111" s="179"/>
      <c r="CS111" s="179"/>
      <c r="CT111" s="179"/>
      <c r="CU111" s="179"/>
      <c r="CV111" s="179"/>
      <c r="CW111" s="179"/>
      <c r="CX111" s="179"/>
      <c r="CY111" s="179"/>
      <c r="CZ111" s="179"/>
      <c r="DA111" s="179"/>
      <c r="DB111" s="179"/>
      <c r="DC111" s="179"/>
      <c r="DD111" s="179"/>
      <c r="DE111" s="179"/>
      <c r="DF111" s="179"/>
      <c r="DG111" s="179"/>
      <c r="DH111" s="179"/>
      <c r="DI111" s="179"/>
      <c r="DJ111" s="179"/>
      <c r="DK111" s="179"/>
      <c r="DL111" s="179"/>
      <c r="DM111" s="179"/>
      <c r="DN111" s="179"/>
      <c r="DO111" s="179"/>
      <c r="DP111" s="179"/>
      <c r="DQ111" s="179"/>
      <c r="DR111" s="179"/>
      <c r="DS111" s="179"/>
      <c r="DT111" s="179"/>
      <c r="DU111" s="179"/>
      <c r="DV111" s="179"/>
      <c r="DW111" s="179"/>
      <c r="DX111" s="179"/>
      <c r="DY111" s="179"/>
      <c r="DZ111" s="179"/>
      <c r="EA111" s="179"/>
      <c r="EB111" s="179"/>
      <c r="EC111" s="179"/>
      <c r="ED111" s="179"/>
      <c r="EE111" s="179"/>
      <c r="EF111" s="179"/>
      <c r="EG111" s="179"/>
      <c r="EH111" s="179"/>
      <c r="EI111" s="179"/>
      <c r="EJ111" s="179"/>
      <c r="EK111" s="179"/>
      <c r="EL111" s="179"/>
      <c r="EM111" s="179"/>
      <c r="EN111" s="179"/>
      <c r="EO111" s="179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93"/>
      <c r="FL111" s="107"/>
      <c r="FM111" s="107"/>
      <c r="FN111" s="107"/>
      <c r="FO111" s="107"/>
      <c r="FP111" s="107"/>
      <c r="FQ111" s="107"/>
      <c r="FR111" s="107"/>
      <c r="FS111" s="107"/>
      <c r="FT111" s="107"/>
    </row>
    <row r="112" spans="1:176" ht="16.5" customHeight="1">
      <c r="A112" s="16"/>
      <c r="B112" s="182">
        <v>3</v>
      </c>
      <c r="C112" s="206" t="s">
        <v>516</v>
      </c>
      <c r="D112" s="59"/>
      <c r="E112" s="59">
        <v>480</v>
      </c>
      <c r="F112" s="182"/>
      <c r="G112" s="182"/>
      <c r="H112" s="59">
        <v>2</v>
      </c>
      <c r="I112" s="59"/>
      <c r="J112" s="59"/>
      <c r="K112" s="59">
        <v>2</v>
      </c>
      <c r="L112" s="59"/>
      <c r="M112" s="59">
        <v>2016</v>
      </c>
      <c r="N112" s="59">
        <v>2</v>
      </c>
      <c r="O112" s="207"/>
      <c r="P112" s="14"/>
      <c r="Q112" s="14"/>
      <c r="R112" s="14"/>
      <c r="S112" s="14"/>
      <c r="T112" s="14"/>
      <c r="U112" s="14"/>
      <c r="V112" s="178"/>
      <c r="W112" s="178"/>
      <c r="X112" s="178"/>
      <c r="Y112" s="179"/>
      <c r="Z112" s="179"/>
      <c r="AA112" s="179"/>
      <c r="AB112" s="179"/>
      <c r="AC112" s="179"/>
      <c r="AD112" s="179"/>
      <c r="AE112" s="179"/>
      <c r="AF112" s="179"/>
      <c r="AG112" s="17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179"/>
      <c r="AU112" s="179"/>
      <c r="AV112" s="179"/>
      <c r="AW112" s="179"/>
      <c r="AX112" s="179"/>
      <c r="AY112" s="179"/>
      <c r="AZ112" s="179"/>
      <c r="BA112" s="179"/>
      <c r="BB112" s="179"/>
      <c r="BC112" s="179"/>
      <c r="BD112" s="179"/>
      <c r="BE112" s="179"/>
      <c r="BF112" s="179"/>
      <c r="BG112" s="179"/>
      <c r="BH112" s="179"/>
      <c r="BI112" s="179"/>
      <c r="BJ112" s="179"/>
      <c r="BK112" s="179"/>
      <c r="BL112" s="179"/>
      <c r="BM112" s="179"/>
      <c r="BN112" s="179"/>
      <c r="BO112" s="179"/>
      <c r="BP112" s="179"/>
      <c r="BQ112" s="179"/>
      <c r="BR112" s="179"/>
      <c r="BS112" s="179"/>
      <c r="BT112" s="179"/>
      <c r="BU112" s="179"/>
      <c r="BV112" s="179"/>
      <c r="BW112" s="179"/>
      <c r="BX112" s="179"/>
      <c r="BY112" s="179"/>
      <c r="BZ112" s="179"/>
      <c r="CA112" s="179"/>
      <c r="CB112" s="179"/>
      <c r="CC112" s="179"/>
      <c r="CD112" s="179"/>
      <c r="CE112" s="179"/>
      <c r="CF112" s="179"/>
      <c r="CG112" s="179"/>
      <c r="CH112" s="179"/>
      <c r="CI112" s="179"/>
      <c r="CJ112" s="179"/>
      <c r="CK112" s="179"/>
      <c r="CL112" s="179"/>
      <c r="CM112" s="179"/>
      <c r="CN112" s="179"/>
      <c r="CO112" s="179"/>
      <c r="CP112" s="179"/>
      <c r="CQ112" s="179"/>
      <c r="CR112" s="179"/>
      <c r="CS112" s="179"/>
      <c r="CT112" s="179"/>
      <c r="CU112" s="179"/>
      <c r="CV112" s="179"/>
      <c r="CW112" s="179"/>
      <c r="CX112" s="179"/>
      <c r="CY112" s="179"/>
      <c r="CZ112" s="179"/>
      <c r="DA112" s="179"/>
      <c r="DB112" s="179"/>
      <c r="DC112" s="179"/>
      <c r="DD112" s="179"/>
      <c r="DE112" s="179"/>
      <c r="DF112" s="179"/>
      <c r="DG112" s="179"/>
      <c r="DH112" s="179"/>
      <c r="DI112" s="179"/>
      <c r="DJ112" s="179"/>
      <c r="DK112" s="179"/>
      <c r="DL112" s="179"/>
      <c r="DM112" s="179"/>
      <c r="DN112" s="179"/>
      <c r="DO112" s="179"/>
      <c r="DP112" s="179"/>
      <c r="DQ112" s="179"/>
      <c r="DR112" s="179"/>
      <c r="DS112" s="179"/>
      <c r="DT112" s="179"/>
      <c r="DU112" s="179"/>
      <c r="DV112" s="179"/>
      <c r="DW112" s="179"/>
      <c r="DX112" s="179"/>
      <c r="DY112" s="179"/>
      <c r="DZ112" s="179"/>
      <c r="EA112" s="179"/>
      <c r="EB112" s="179"/>
      <c r="EC112" s="179"/>
      <c r="ED112" s="179"/>
      <c r="EE112" s="179"/>
      <c r="EF112" s="179"/>
      <c r="EG112" s="179"/>
      <c r="EH112" s="179"/>
      <c r="EI112" s="179"/>
      <c r="EJ112" s="179"/>
      <c r="EK112" s="179"/>
      <c r="EL112" s="179"/>
      <c r="EM112" s="179"/>
      <c r="EN112" s="179"/>
      <c r="EO112" s="179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93"/>
      <c r="FL112" s="107"/>
      <c r="FM112" s="107"/>
      <c r="FN112" s="107"/>
      <c r="FO112" s="107"/>
      <c r="FP112" s="107"/>
      <c r="FQ112" s="107"/>
      <c r="FR112" s="107"/>
      <c r="FS112" s="107"/>
      <c r="FT112" s="107"/>
    </row>
    <row r="113" spans="1:176" ht="16.5" customHeight="1">
      <c r="A113" s="16"/>
      <c r="B113" s="182">
        <v>4</v>
      </c>
      <c r="C113" s="206" t="s">
        <v>509</v>
      </c>
      <c r="D113" s="59"/>
      <c r="E113" s="59">
        <v>1000</v>
      </c>
      <c r="F113" s="182"/>
      <c r="G113" s="182"/>
      <c r="H113" s="59">
        <v>2</v>
      </c>
      <c r="I113" s="59"/>
      <c r="J113" s="59"/>
      <c r="K113" s="59">
        <v>2</v>
      </c>
      <c r="L113" s="59"/>
      <c r="M113" s="59">
        <v>2015</v>
      </c>
      <c r="N113" s="59">
        <v>2</v>
      </c>
      <c r="O113" s="207"/>
      <c r="P113" s="14"/>
      <c r="Q113" s="14"/>
      <c r="R113" s="14"/>
      <c r="S113" s="14"/>
      <c r="T113" s="14"/>
      <c r="U113" s="14"/>
      <c r="V113" s="178"/>
      <c r="W113" s="178"/>
      <c r="X113" s="178"/>
      <c r="Y113" s="179"/>
      <c r="Z113" s="179"/>
      <c r="AA113" s="179"/>
      <c r="AB113" s="179"/>
      <c r="AC113" s="179"/>
      <c r="AD113" s="179"/>
      <c r="AE113" s="179"/>
      <c r="AF113" s="179"/>
      <c r="AG113" s="17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179"/>
      <c r="AU113" s="179"/>
      <c r="AV113" s="179"/>
      <c r="AW113" s="179"/>
      <c r="AX113" s="179"/>
      <c r="AY113" s="179"/>
      <c r="AZ113" s="179"/>
      <c r="BA113" s="179"/>
      <c r="BB113" s="179"/>
      <c r="BC113" s="179"/>
      <c r="BD113" s="179"/>
      <c r="BE113" s="179"/>
      <c r="BF113" s="179"/>
      <c r="BG113" s="179"/>
      <c r="BH113" s="179"/>
      <c r="BI113" s="179"/>
      <c r="BJ113" s="179"/>
      <c r="BK113" s="179"/>
      <c r="BL113" s="179"/>
      <c r="BM113" s="179"/>
      <c r="BN113" s="179"/>
      <c r="BO113" s="179"/>
      <c r="BP113" s="179"/>
      <c r="BQ113" s="179"/>
      <c r="BR113" s="179"/>
      <c r="BS113" s="179"/>
      <c r="BT113" s="179"/>
      <c r="BU113" s="179"/>
      <c r="BV113" s="179"/>
      <c r="BW113" s="179"/>
      <c r="BX113" s="179"/>
      <c r="BY113" s="179"/>
      <c r="BZ113" s="179"/>
      <c r="CA113" s="179"/>
      <c r="CB113" s="179"/>
      <c r="CC113" s="179"/>
      <c r="CD113" s="179"/>
      <c r="CE113" s="179"/>
      <c r="CF113" s="179"/>
      <c r="CG113" s="179"/>
      <c r="CH113" s="179"/>
      <c r="CI113" s="179"/>
      <c r="CJ113" s="179"/>
      <c r="CK113" s="179"/>
      <c r="CL113" s="179"/>
      <c r="CM113" s="179"/>
      <c r="CN113" s="179"/>
      <c r="CO113" s="179"/>
      <c r="CP113" s="179"/>
      <c r="CQ113" s="179"/>
      <c r="CR113" s="179"/>
      <c r="CS113" s="179"/>
      <c r="CT113" s="179"/>
      <c r="CU113" s="179"/>
      <c r="CV113" s="179"/>
      <c r="CW113" s="179"/>
      <c r="CX113" s="179"/>
      <c r="CY113" s="179"/>
      <c r="CZ113" s="179"/>
      <c r="DA113" s="179"/>
      <c r="DB113" s="179"/>
      <c r="DC113" s="179"/>
      <c r="DD113" s="179"/>
      <c r="DE113" s="179"/>
      <c r="DF113" s="179"/>
      <c r="DG113" s="179"/>
      <c r="DH113" s="179"/>
      <c r="DI113" s="179"/>
      <c r="DJ113" s="179"/>
      <c r="DK113" s="179"/>
      <c r="DL113" s="179"/>
      <c r="DM113" s="179"/>
      <c r="DN113" s="179"/>
      <c r="DO113" s="179"/>
      <c r="DP113" s="179"/>
      <c r="DQ113" s="179"/>
      <c r="DR113" s="179"/>
      <c r="DS113" s="179"/>
      <c r="DT113" s="179"/>
      <c r="DU113" s="179"/>
      <c r="DV113" s="179"/>
      <c r="DW113" s="179"/>
      <c r="DX113" s="179"/>
      <c r="DY113" s="179"/>
      <c r="DZ113" s="179"/>
      <c r="EA113" s="179"/>
      <c r="EB113" s="179"/>
      <c r="EC113" s="179"/>
      <c r="ED113" s="179"/>
      <c r="EE113" s="179"/>
      <c r="EF113" s="179"/>
      <c r="EG113" s="179"/>
      <c r="EH113" s="179"/>
      <c r="EI113" s="179"/>
      <c r="EJ113" s="179"/>
      <c r="EK113" s="179"/>
      <c r="EL113" s="179"/>
      <c r="EM113" s="179"/>
      <c r="EN113" s="179"/>
      <c r="EO113" s="179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93"/>
      <c r="FL113" s="107"/>
      <c r="FM113" s="107"/>
      <c r="FN113" s="107"/>
      <c r="FO113" s="107"/>
      <c r="FP113" s="107"/>
      <c r="FQ113" s="107"/>
      <c r="FR113" s="107"/>
      <c r="FS113" s="107"/>
      <c r="FT113" s="107"/>
    </row>
    <row r="114" spans="1:176" ht="16.5" customHeight="1">
      <c r="A114" s="16"/>
      <c r="B114" s="182">
        <v>5</v>
      </c>
      <c r="C114" s="206" t="s">
        <v>517</v>
      </c>
      <c r="D114" s="59"/>
      <c r="E114" s="59">
        <v>750</v>
      </c>
      <c r="F114" s="59"/>
      <c r="G114" s="182"/>
      <c r="H114" s="59">
        <v>2</v>
      </c>
      <c r="I114" s="59"/>
      <c r="J114" s="59"/>
      <c r="K114" s="59">
        <v>2</v>
      </c>
      <c r="L114" s="59"/>
      <c r="M114" s="59">
        <v>2008</v>
      </c>
      <c r="N114" s="59">
        <v>2</v>
      </c>
      <c r="O114" s="207"/>
      <c r="P114" s="14"/>
      <c r="Q114" s="14"/>
      <c r="R114" s="14"/>
      <c r="S114" s="14"/>
      <c r="T114" s="14"/>
      <c r="U114" s="14"/>
      <c r="V114" s="178"/>
      <c r="W114" s="178"/>
      <c r="X114" s="178"/>
      <c r="Y114" s="179"/>
      <c r="Z114" s="179"/>
      <c r="AA114" s="179"/>
      <c r="AB114" s="179"/>
      <c r="AC114" s="179"/>
      <c r="AD114" s="179"/>
      <c r="AE114" s="179"/>
      <c r="AF114" s="179"/>
      <c r="AG114" s="17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179"/>
      <c r="AU114" s="179"/>
      <c r="AV114" s="179"/>
      <c r="AW114" s="179"/>
      <c r="AX114" s="179"/>
      <c r="AY114" s="179"/>
      <c r="AZ114" s="179"/>
      <c r="BA114" s="179"/>
      <c r="BB114" s="179"/>
      <c r="BC114" s="179"/>
      <c r="BD114" s="179"/>
      <c r="BE114" s="179"/>
      <c r="BF114" s="179"/>
      <c r="BG114" s="179"/>
      <c r="BH114" s="179"/>
      <c r="BI114" s="179"/>
      <c r="BJ114" s="179"/>
      <c r="BK114" s="179"/>
      <c r="BL114" s="179"/>
      <c r="BM114" s="179"/>
      <c r="BN114" s="179"/>
      <c r="BO114" s="179"/>
      <c r="BP114" s="179"/>
      <c r="BQ114" s="179"/>
      <c r="BR114" s="179"/>
      <c r="BS114" s="179"/>
      <c r="BT114" s="179"/>
      <c r="BU114" s="179"/>
      <c r="BV114" s="179"/>
      <c r="BW114" s="179"/>
      <c r="BX114" s="179"/>
      <c r="BY114" s="179"/>
      <c r="BZ114" s="179"/>
      <c r="CA114" s="179"/>
      <c r="CB114" s="179"/>
      <c r="CC114" s="179"/>
      <c r="CD114" s="179"/>
      <c r="CE114" s="179"/>
      <c r="CF114" s="179"/>
      <c r="CG114" s="179"/>
      <c r="CH114" s="179"/>
      <c r="CI114" s="179"/>
      <c r="CJ114" s="179"/>
      <c r="CK114" s="179"/>
      <c r="CL114" s="179"/>
      <c r="CM114" s="179"/>
      <c r="CN114" s="179"/>
      <c r="CO114" s="179"/>
      <c r="CP114" s="179"/>
      <c r="CQ114" s="179"/>
      <c r="CR114" s="179"/>
      <c r="CS114" s="179"/>
      <c r="CT114" s="179"/>
      <c r="CU114" s="179"/>
      <c r="CV114" s="179"/>
      <c r="CW114" s="179"/>
      <c r="CX114" s="179"/>
      <c r="CY114" s="179"/>
      <c r="CZ114" s="179"/>
      <c r="DA114" s="179"/>
      <c r="DB114" s="179"/>
      <c r="DC114" s="179"/>
      <c r="DD114" s="179"/>
      <c r="DE114" s="179"/>
      <c r="DF114" s="179"/>
      <c r="DG114" s="179"/>
      <c r="DH114" s="179"/>
      <c r="DI114" s="179"/>
      <c r="DJ114" s="179"/>
      <c r="DK114" s="179"/>
      <c r="DL114" s="179"/>
      <c r="DM114" s="179"/>
      <c r="DN114" s="179"/>
      <c r="DO114" s="179"/>
      <c r="DP114" s="179"/>
      <c r="DQ114" s="179"/>
      <c r="DR114" s="179"/>
      <c r="DS114" s="179"/>
      <c r="DT114" s="179"/>
      <c r="DU114" s="179"/>
      <c r="DV114" s="179"/>
      <c r="DW114" s="179"/>
      <c r="DX114" s="179"/>
      <c r="DY114" s="179"/>
      <c r="DZ114" s="179"/>
      <c r="EA114" s="179"/>
      <c r="EB114" s="179"/>
      <c r="EC114" s="179"/>
      <c r="ED114" s="179"/>
      <c r="EE114" s="179"/>
      <c r="EF114" s="179"/>
      <c r="EG114" s="179"/>
      <c r="EH114" s="179"/>
      <c r="EI114" s="179"/>
      <c r="EJ114" s="179"/>
      <c r="EK114" s="179"/>
      <c r="EL114" s="179"/>
      <c r="EM114" s="179"/>
      <c r="EN114" s="179"/>
      <c r="EO114" s="179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93"/>
      <c r="FL114" s="107"/>
      <c r="FM114" s="107"/>
      <c r="FN114" s="107"/>
      <c r="FO114" s="107"/>
      <c r="FP114" s="107"/>
      <c r="FQ114" s="107"/>
      <c r="FR114" s="107"/>
      <c r="FS114" s="107"/>
      <c r="FT114" s="107"/>
    </row>
    <row r="115" spans="1:176" ht="16.5" customHeight="1">
      <c r="A115" s="162">
        <f>A109+1</f>
        <v>19</v>
      </c>
      <c r="B115" s="177" t="s">
        <v>252</v>
      </c>
      <c r="C115" s="205"/>
      <c r="D115" s="164">
        <v>1</v>
      </c>
      <c r="E115" s="164">
        <v>6464</v>
      </c>
      <c r="F115" s="166">
        <v>1</v>
      </c>
      <c r="G115" s="166">
        <v>0</v>
      </c>
      <c r="H115" s="164">
        <v>29</v>
      </c>
      <c r="I115" s="164">
        <v>20</v>
      </c>
      <c r="J115" s="164">
        <v>16</v>
      </c>
      <c r="K115" s="164">
        <v>13</v>
      </c>
      <c r="L115" s="164">
        <v>0</v>
      </c>
      <c r="M115" s="164">
        <v>0</v>
      </c>
      <c r="N115" s="164">
        <v>0</v>
      </c>
      <c r="O115" s="172"/>
      <c r="P115" s="14">
        <v>2010</v>
      </c>
      <c r="Q115" s="14">
        <v>1</v>
      </c>
      <c r="R115" s="14">
        <v>2016</v>
      </c>
      <c r="S115" s="14"/>
      <c r="T115" s="14">
        <v>3</v>
      </c>
      <c r="U115" s="14">
        <v>2017</v>
      </c>
      <c r="V115" s="178"/>
      <c r="W115" s="178"/>
      <c r="X115" s="178"/>
      <c r="Y115" s="179"/>
      <c r="Z115" s="179"/>
      <c r="AA115" s="179"/>
      <c r="AB115" s="179"/>
      <c r="AC115" s="179"/>
      <c r="AD115" s="179"/>
      <c r="AE115" s="179"/>
      <c r="AF115" s="179"/>
      <c r="AG115" s="17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179"/>
      <c r="AU115" s="179"/>
      <c r="AV115" s="179"/>
      <c r="AW115" s="179"/>
      <c r="AX115" s="179"/>
      <c r="AY115" s="179"/>
      <c r="AZ115" s="179"/>
      <c r="BA115" s="179"/>
      <c r="BB115" s="179"/>
      <c r="BC115" s="179"/>
      <c r="BD115" s="179"/>
      <c r="BE115" s="179"/>
      <c r="BF115" s="179"/>
      <c r="BG115" s="179"/>
      <c r="BH115" s="179"/>
      <c r="BI115" s="179"/>
      <c r="BJ115" s="179"/>
      <c r="BK115" s="179"/>
      <c r="BL115" s="179"/>
      <c r="BM115" s="179"/>
      <c r="BN115" s="179"/>
      <c r="BO115" s="179"/>
      <c r="BP115" s="179"/>
      <c r="BQ115" s="179"/>
      <c r="BR115" s="179"/>
      <c r="BS115" s="179"/>
      <c r="BT115" s="179"/>
      <c r="BU115" s="179"/>
      <c r="BV115" s="179"/>
      <c r="BW115" s="179"/>
      <c r="BX115" s="179"/>
      <c r="BY115" s="179"/>
      <c r="BZ115" s="179"/>
      <c r="CA115" s="179"/>
      <c r="CB115" s="179"/>
      <c r="CC115" s="179"/>
      <c r="CD115" s="179"/>
      <c r="CE115" s="179"/>
      <c r="CF115" s="179"/>
      <c r="CG115" s="179"/>
      <c r="CH115" s="179"/>
      <c r="CI115" s="179"/>
      <c r="CJ115" s="179"/>
      <c r="CK115" s="179"/>
      <c r="CL115" s="179"/>
      <c r="CM115" s="179"/>
      <c r="CN115" s="179"/>
      <c r="CO115" s="179"/>
      <c r="CP115" s="179"/>
      <c r="CQ115" s="179"/>
      <c r="CR115" s="179"/>
      <c r="CS115" s="179"/>
      <c r="CT115" s="179"/>
      <c r="CU115" s="179"/>
      <c r="CV115" s="179"/>
      <c r="CW115" s="179"/>
      <c r="CX115" s="179"/>
      <c r="CY115" s="179"/>
      <c r="CZ115" s="179"/>
      <c r="DA115" s="179"/>
      <c r="DB115" s="179"/>
      <c r="DC115" s="179"/>
      <c r="DD115" s="179"/>
      <c r="DE115" s="179"/>
      <c r="DF115" s="179"/>
      <c r="DG115" s="179"/>
      <c r="DH115" s="179"/>
      <c r="DI115" s="179"/>
      <c r="DJ115" s="179"/>
      <c r="DK115" s="179"/>
      <c r="DL115" s="179"/>
      <c r="DM115" s="179"/>
      <c r="DN115" s="179"/>
      <c r="DO115" s="179"/>
      <c r="DP115" s="179"/>
      <c r="DQ115" s="179"/>
      <c r="DR115" s="179"/>
      <c r="DS115" s="179"/>
      <c r="DT115" s="179"/>
      <c r="DU115" s="179"/>
      <c r="DV115" s="179"/>
      <c r="DW115" s="179"/>
      <c r="DX115" s="179"/>
      <c r="DY115" s="179"/>
      <c r="DZ115" s="179"/>
      <c r="EA115" s="179"/>
      <c r="EB115" s="179"/>
      <c r="EC115" s="179"/>
      <c r="ED115" s="179"/>
      <c r="EE115" s="179"/>
      <c r="EF115" s="179"/>
      <c r="EG115" s="179"/>
      <c r="EH115" s="179"/>
      <c r="EI115" s="179"/>
      <c r="EJ115" s="179"/>
      <c r="EK115" s="179"/>
      <c r="EL115" s="179"/>
      <c r="EM115" s="179"/>
      <c r="EN115" s="179"/>
      <c r="EO115" s="179"/>
      <c r="EP115" s="14">
        <v>29</v>
      </c>
      <c r="EQ115" s="14">
        <v>13</v>
      </c>
      <c r="ER115" s="14">
        <v>16</v>
      </c>
      <c r="ES115" s="14"/>
      <c r="ET115" s="14"/>
      <c r="EU115" s="14">
        <v>9</v>
      </c>
      <c r="EV115" s="14">
        <v>20</v>
      </c>
      <c r="EW115" s="14">
        <v>13</v>
      </c>
      <c r="EX115" s="14">
        <v>7</v>
      </c>
      <c r="EY115" s="14"/>
      <c r="EZ115" s="14">
        <v>4</v>
      </c>
      <c r="FA115" s="14">
        <v>2</v>
      </c>
      <c r="FB115" s="14">
        <v>2</v>
      </c>
      <c r="FC115" s="14"/>
      <c r="FD115" s="14">
        <v>5</v>
      </c>
      <c r="FE115" s="14"/>
      <c r="FF115" s="14">
        <v>5</v>
      </c>
      <c r="FG115" s="14"/>
      <c r="FH115" s="14">
        <v>2009</v>
      </c>
      <c r="FI115" s="14">
        <v>1</v>
      </c>
      <c r="FJ115" s="14">
        <v>6464</v>
      </c>
      <c r="FK115" s="193"/>
      <c r="FL115" s="107"/>
      <c r="FM115" s="107"/>
      <c r="FN115" s="107"/>
      <c r="FO115" s="107"/>
      <c r="FP115" s="107"/>
      <c r="FQ115" s="107"/>
      <c r="FR115" s="107"/>
      <c r="FS115" s="107"/>
      <c r="FT115" s="107"/>
    </row>
    <row r="116" spans="1:176" ht="14.25" customHeight="1">
      <c r="A116" s="16"/>
      <c r="B116" s="16">
        <v>1</v>
      </c>
      <c r="C116" s="197" t="s">
        <v>465</v>
      </c>
      <c r="D116" s="14">
        <v>1</v>
      </c>
      <c r="E116" s="14">
        <v>6464</v>
      </c>
      <c r="F116" s="16">
        <v>2010</v>
      </c>
      <c r="G116" s="16"/>
      <c r="H116" s="14">
        <v>29</v>
      </c>
      <c r="I116" s="14">
        <v>20</v>
      </c>
      <c r="J116" s="14">
        <v>16</v>
      </c>
      <c r="K116" s="14">
        <v>13</v>
      </c>
      <c r="L116" s="14"/>
      <c r="M116" s="14"/>
      <c r="N116" s="14"/>
      <c r="O116" s="169"/>
      <c r="P116" s="14"/>
      <c r="Q116" s="14"/>
      <c r="R116" s="14"/>
      <c r="S116" s="14"/>
      <c r="T116" s="14"/>
      <c r="U116" s="14"/>
      <c r="V116" s="168"/>
      <c r="W116" s="168"/>
      <c r="X116" s="168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59"/>
      <c r="DS116" s="59"/>
      <c r="DT116" s="59"/>
      <c r="DU116" s="59"/>
      <c r="DV116" s="59"/>
      <c r="DW116" s="59"/>
      <c r="DX116" s="59"/>
      <c r="DY116" s="59"/>
      <c r="DZ116" s="59"/>
      <c r="EA116" s="59"/>
      <c r="EB116" s="59"/>
      <c r="EC116" s="59"/>
      <c r="ED116" s="59"/>
      <c r="EE116" s="59"/>
      <c r="EF116" s="59"/>
      <c r="EG116" s="59"/>
      <c r="EH116" s="59"/>
      <c r="EI116" s="59"/>
      <c r="EJ116" s="59"/>
      <c r="EK116" s="59"/>
      <c r="EL116" s="59"/>
      <c r="EM116" s="59"/>
      <c r="EN116" s="59"/>
      <c r="EO116" s="59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93"/>
      <c r="FL116" s="107"/>
      <c r="FM116" s="107"/>
      <c r="FN116" s="107"/>
      <c r="FO116" s="107"/>
      <c r="FP116" s="107"/>
      <c r="FQ116" s="107"/>
      <c r="FR116" s="107"/>
      <c r="FS116" s="107"/>
      <c r="FT116" s="107"/>
    </row>
    <row r="117" spans="1:176" ht="14.25" customHeight="1">
      <c r="A117" s="162">
        <f>A115+1</f>
        <v>20</v>
      </c>
      <c r="B117" s="177" t="s">
        <v>165</v>
      </c>
      <c r="C117" s="205"/>
      <c r="D117" s="164">
        <v>3</v>
      </c>
      <c r="E117" s="164">
        <v>9457</v>
      </c>
      <c r="F117" s="166">
        <v>4</v>
      </c>
      <c r="G117" s="166">
        <v>0</v>
      </c>
      <c r="H117" s="164">
        <f t="shared" ref="H117:K117" si="43">SUM(H118:H121)</f>
        <v>24</v>
      </c>
      <c r="I117" s="164">
        <f t="shared" si="43"/>
        <v>17</v>
      </c>
      <c r="J117" s="164">
        <f t="shared" si="43"/>
        <v>14</v>
      </c>
      <c r="K117" s="164">
        <f t="shared" si="43"/>
        <v>10</v>
      </c>
      <c r="L117" s="164"/>
      <c r="M117" s="164">
        <v>2</v>
      </c>
      <c r="N117" s="164">
        <v>4</v>
      </c>
      <c r="O117" s="172"/>
      <c r="P117" s="17">
        <v>2017</v>
      </c>
      <c r="Q117" s="17">
        <v>1</v>
      </c>
      <c r="R117" s="14"/>
      <c r="S117" s="14"/>
      <c r="T117" s="17">
        <v>3</v>
      </c>
      <c r="U117" s="17">
        <v>2018</v>
      </c>
      <c r="V117" s="168"/>
      <c r="W117" s="168"/>
      <c r="X117" s="168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59"/>
      <c r="CX117" s="59"/>
      <c r="CY117" s="59"/>
      <c r="CZ117" s="59"/>
      <c r="DA117" s="59"/>
      <c r="DB117" s="59"/>
      <c r="DC117" s="59"/>
      <c r="DD117" s="59"/>
      <c r="DE117" s="59"/>
      <c r="DF117" s="59"/>
      <c r="DG117" s="59"/>
      <c r="DH117" s="59"/>
      <c r="DI117" s="59"/>
      <c r="DJ117" s="59"/>
      <c r="DK117" s="59"/>
      <c r="DL117" s="59"/>
      <c r="DM117" s="59"/>
      <c r="DN117" s="59"/>
      <c r="DO117" s="59"/>
      <c r="DP117" s="59"/>
      <c r="DQ117" s="59"/>
      <c r="DR117" s="59"/>
      <c r="DS117" s="59"/>
      <c r="DT117" s="59"/>
      <c r="DU117" s="59"/>
      <c r="DV117" s="59"/>
      <c r="DW117" s="59"/>
      <c r="DX117" s="59"/>
      <c r="DY117" s="59"/>
      <c r="DZ117" s="59"/>
      <c r="EA117" s="59"/>
      <c r="EB117" s="59"/>
      <c r="EC117" s="59"/>
      <c r="ED117" s="59"/>
      <c r="EE117" s="59"/>
      <c r="EF117" s="59"/>
      <c r="EG117" s="59"/>
      <c r="EH117" s="59"/>
      <c r="EI117" s="59"/>
      <c r="EJ117" s="59"/>
      <c r="EK117" s="59"/>
      <c r="EL117" s="59"/>
      <c r="EM117" s="59"/>
      <c r="EN117" s="59"/>
      <c r="EO117" s="59"/>
      <c r="EP117" s="14">
        <f>SUM(EQ117:ES117)</f>
        <v>24</v>
      </c>
      <c r="EQ117" s="14">
        <v>14</v>
      </c>
      <c r="ER117" s="14">
        <v>10</v>
      </c>
      <c r="ES117" s="14"/>
      <c r="ET117" s="14">
        <v>8</v>
      </c>
      <c r="EU117" s="14">
        <v>4</v>
      </c>
      <c r="EV117" s="14">
        <f>SUM(EW117:EY117)</f>
        <v>17</v>
      </c>
      <c r="EW117" s="14">
        <v>7</v>
      </c>
      <c r="EX117" s="14">
        <v>10</v>
      </c>
      <c r="EY117" s="14"/>
      <c r="EZ117" s="14">
        <v>4</v>
      </c>
      <c r="FA117" s="14">
        <v>4</v>
      </c>
      <c r="FB117" s="14"/>
      <c r="FC117" s="14"/>
      <c r="FD117" s="14">
        <v>5</v>
      </c>
      <c r="FE117" s="14">
        <v>5</v>
      </c>
      <c r="FF117" s="14"/>
      <c r="FG117" s="14"/>
      <c r="FH117" s="14">
        <v>2010</v>
      </c>
      <c r="FI117" s="14">
        <v>2</v>
      </c>
      <c r="FJ117" s="14">
        <v>9457</v>
      </c>
      <c r="FK117" s="193"/>
      <c r="FL117" s="107"/>
      <c r="FM117" s="107"/>
      <c r="FN117" s="107"/>
      <c r="FO117" s="107"/>
      <c r="FP117" s="107"/>
      <c r="FQ117" s="107"/>
      <c r="FR117" s="107"/>
      <c r="FS117" s="107"/>
      <c r="FT117" s="107"/>
    </row>
    <row r="118" spans="1:176" ht="18" customHeight="1">
      <c r="A118" s="16"/>
      <c r="B118" s="16">
        <v>1</v>
      </c>
      <c r="C118" s="197" t="s">
        <v>465</v>
      </c>
      <c r="D118" s="14"/>
      <c r="E118" s="14">
        <v>7977</v>
      </c>
      <c r="F118" s="16">
        <v>2010</v>
      </c>
      <c r="G118" s="16"/>
      <c r="H118" s="14">
        <v>18</v>
      </c>
      <c r="I118" s="14">
        <v>11</v>
      </c>
      <c r="J118" s="14">
        <v>14</v>
      </c>
      <c r="K118" s="14">
        <v>4</v>
      </c>
      <c r="L118" s="14"/>
      <c r="M118" s="14"/>
      <c r="N118" s="14"/>
      <c r="O118" s="169"/>
      <c r="P118" s="14"/>
      <c r="Q118" s="14"/>
      <c r="R118" s="14"/>
      <c r="S118" s="14"/>
      <c r="T118" s="14"/>
      <c r="U118" s="14"/>
      <c r="V118" s="168"/>
      <c r="W118" s="168"/>
      <c r="X118" s="168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  <c r="DT118" s="59"/>
      <c r="DU118" s="59"/>
      <c r="DV118" s="59"/>
      <c r="DW118" s="59"/>
      <c r="DX118" s="59"/>
      <c r="DY118" s="59"/>
      <c r="DZ118" s="59"/>
      <c r="EA118" s="59"/>
      <c r="EB118" s="59"/>
      <c r="EC118" s="59"/>
      <c r="ED118" s="59"/>
      <c r="EE118" s="59"/>
      <c r="EF118" s="59"/>
      <c r="EG118" s="59"/>
      <c r="EH118" s="59"/>
      <c r="EI118" s="59"/>
      <c r="EJ118" s="59"/>
      <c r="EK118" s="59"/>
      <c r="EL118" s="59"/>
      <c r="EM118" s="59"/>
      <c r="EN118" s="59"/>
      <c r="EO118" s="59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93"/>
      <c r="FL118" s="107"/>
      <c r="FM118" s="107"/>
      <c r="FN118" s="107"/>
      <c r="FO118" s="107"/>
      <c r="FP118" s="107"/>
      <c r="FQ118" s="107"/>
      <c r="FR118" s="107"/>
      <c r="FS118" s="107"/>
      <c r="FT118" s="107"/>
    </row>
    <row r="119" spans="1:176" ht="18" customHeight="1">
      <c r="A119" s="16"/>
      <c r="B119" s="16">
        <v>2</v>
      </c>
      <c r="C119" s="197" t="s">
        <v>518</v>
      </c>
      <c r="D119" s="14"/>
      <c r="E119" s="14">
        <v>600</v>
      </c>
      <c r="F119" s="16">
        <v>2009</v>
      </c>
      <c r="G119" s="16"/>
      <c r="H119" s="14">
        <v>2</v>
      </c>
      <c r="I119" s="14">
        <v>2</v>
      </c>
      <c r="J119" s="14"/>
      <c r="K119" s="14">
        <v>2</v>
      </c>
      <c r="L119" s="14"/>
      <c r="M119" s="14"/>
      <c r="N119" s="14"/>
      <c r="O119" s="169"/>
      <c r="P119" s="14"/>
      <c r="Q119" s="14"/>
      <c r="R119" s="14"/>
      <c r="S119" s="14"/>
      <c r="T119" s="14"/>
      <c r="U119" s="14"/>
      <c r="V119" s="168"/>
      <c r="W119" s="168"/>
      <c r="X119" s="168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59"/>
      <c r="DF119" s="59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  <c r="DR119" s="59"/>
      <c r="DS119" s="59"/>
      <c r="DT119" s="59"/>
      <c r="DU119" s="59"/>
      <c r="DV119" s="59"/>
      <c r="DW119" s="59"/>
      <c r="DX119" s="59"/>
      <c r="DY119" s="59"/>
      <c r="DZ119" s="59"/>
      <c r="EA119" s="59"/>
      <c r="EB119" s="59"/>
      <c r="EC119" s="59"/>
      <c r="ED119" s="59"/>
      <c r="EE119" s="59"/>
      <c r="EF119" s="59"/>
      <c r="EG119" s="59"/>
      <c r="EH119" s="59"/>
      <c r="EI119" s="59"/>
      <c r="EJ119" s="59"/>
      <c r="EK119" s="59"/>
      <c r="EL119" s="59"/>
      <c r="EM119" s="59"/>
      <c r="EN119" s="59"/>
      <c r="EO119" s="59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93"/>
      <c r="FL119" s="107"/>
      <c r="FM119" s="107"/>
      <c r="FN119" s="107"/>
      <c r="FO119" s="107"/>
      <c r="FP119" s="107"/>
      <c r="FQ119" s="107"/>
      <c r="FR119" s="107"/>
      <c r="FS119" s="107"/>
      <c r="FT119" s="107"/>
    </row>
    <row r="120" spans="1:176" ht="18" customHeight="1">
      <c r="A120" s="16"/>
      <c r="B120" s="16">
        <v>3</v>
      </c>
      <c r="C120" s="197" t="s">
        <v>519</v>
      </c>
      <c r="D120" s="14"/>
      <c r="E120" s="14">
        <v>480</v>
      </c>
      <c r="F120" s="16">
        <v>2012</v>
      </c>
      <c r="G120" s="16"/>
      <c r="H120" s="14">
        <v>2</v>
      </c>
      <c r="I120" s="14">
        <v>2</v>
      </c>
      <c r="J120" s="14"/>
      <c r="K120" s="14">
        <v>2</v>
      </c>
      <c r="L120" s="14"/>
      <c r="M120" s="14">
        <v>2017</v>
      </c>
      <c r="N120" s="14">
        <v>2</v>
      </c>
      <c r="O120" s="169"/>
      <c r="P120" s="14"/>
      <c r="Q120" s="14"/>
      <c r="R120" s="14"/>
      <c r="S120" s="14"/>
      <c r="T120" s="14"/>
      <c r="U120" s="14"/>
      <c r="V120" s="168"/>
      <c r="W120" s="168"/>
      <c r="X120" s="168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  <c r="CW120" s="59"/>
      <c r="CX120" s="59"/>
      <c r="CY120" s="59"/>
      <c r="CZ120" s="59"/>
      <c r="DA120" s="59"/>
      <c r="DB120" s="59"/>
      <c r="DC120" s="59"/>
      <c r="DD120" s="59"/>
      <c r="DE120" s="59"/>
      <c r="DF120" s="59"/>
      <c r="DG120" s="59"/>
      <c r="DH120" s="59"/>
      <c r="DI120" s="59"/>
      <c r="DJ120" s="59"/>
      <c r="DK120" s="59"/>
      <c r="DL120" s="59"/>
      <c r="DM120" s="59"/>
      <c r="DN120" s="59"/>
      <c r="DO120" s="59"/>
      <c r="DP120" s="59"/>
      <c r="DQ120" s="59"/>
      <c r="DR120" s="59"/>
      <c r="DS120" s="59"/>
      <c r="DT120" s="59"/>
      <c r="DU120" s="59"/>
      <c r="DV120" s="59"/>
      <c r="DW120" s="59"/>
      <c r="DX120" s="59"/>
      <c r="DY120" s="59"/>
      <c r="DZ120" s="59"/>
      <c r="EA120" s="59"/>
      <c r="EB120" s="59"/>
      <c r="EC120" s="59"/>
      <c r="ED120" s="59"/>
      <c r="EE120" s="59"/>
      <c r="EF120" s="59"/>
      <c r="EG120" s="59"/>
      <c r="EH120" s="59"/>
      <c r="EI120" s="59"/>
      <c r="EJ120" s="59"/>
      <c r="EK120" s="59"/>
      <c r="EL120" s="59"/>
      <c r="EM120" s="59"/>
      <c r="EN120" s="59"/>
      <c r="EO120" s="59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93"/>
      <c r="FL120" s="107"/>
      <c r="FM120" s="107"/>
      <c r="FN120" s="107"/>
      <c r="FO120" s="107"/>
      <c r="FP120" s="107"/>
      <c r="FQ120" s="107"/>
      <c r="FR120" s="107"/>
      <c r="FS120" s="107"/>
      <c r="FT120" s="107"/>
    </row>
    <row r="121" spans="1:176" ht="18" customHeight="1">
      <c r="A121" s="16"/>
      <c r="B121" s="16">
        <v>4</v>
      </c>
      <c r="C121" s="197" t="s">
        <v>520</v>
      </c>
      <c r="D121" s="14"/>
      <c r="E121" s="14">
        <v>400</v>
      </c>
      <c r="F121" s="16">
        <v>2009</v>
      </c>
      <c r="G121" s="16"/>
      <c r="H121" s="14">
        <v>2</v>
      </c>
      <c r="I121" s="14">
        <v>2</v>
      </c>
      <c r="J121" s="14"/>
      <c r="K121" s="14">
        <v>2</v>
      </c>
      <c r="L121" s="14"/>
      <c r="M121" s="14">
        <v>2016</v>
      </c>
      <c r="N121" s="14">
        <v>2</v>
      </c>
      <c r="O121" s="169"/>
      <c r="P121" s="14"/>
      <c r="Q121" s="14"/>
      <c r="R121" s="14"/>
      <c r="S121" s="14"/>
      <c r="T121" s="14"/>
      <c r="U121" s="14"/>
      <c r="V121" s="168"/>
      <c r="W121" s="168"/>
      <c r="X121" s="168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59"/>
      <c r="DE121" s="59"/>
      <c r="DF121" s="59"/>
      <c r="DG121" s="59"/>
      <c r="DH121" s="59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  <c r="DT121" s="59"/>
      <c r="DU121" s="59"/>
      <c r="DV121" s="59"/>
      <c r="DW121" s="59"/>
      <c r="DX121" s="59"/>
      <c r="DY121" s="59"/>
      <c r="DZ121" s="59"/>
      <c r="EA121" s="59"/>
      <c r="EB121" s="59"/>
      <c r="EC121" s="59"/>
      <c r="ED121" s="59"/>
      <c r="EE121" s="59"/>
      <c r="EF121" s="59"/>
      <c r="EG121" s="59"/>
      <c r="EH121" s="59"/>
      <c r="EI121" s="59"/>
      <c r="EJ121" s="59"/>
      <c r="EK121" s="59"/>
      <c r="EL121" s="59"/>
      <c r="EM121" s="59"/>
      <c r="EN121" s="59"/>
      <c r="EO121" s="59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93"/>
      <c r="FL121" s="107"/>
      <c r="FM121" s="107"/>
      <c r="FN121" s="107"/>
      <c r="FO121" s="107"/>
      <c r="FP121" s="107"/>
      <c r="FQ121" s="107"/>
      <c r="FR121" s="107"/>
      <c r="FS121" s="107"/>
      <c r="FT121" s="107"/>
    </row>
    <row r="122" spans="1:176" ht="18" customHeight="1">
      <c r="A122" s="162">
        <f>A117+1</f>
        <v>21</v>
      </c>
      <c r="B122" s="163" t="s">
        <v>172</v>
      </c>
      <c r="C122" s="205"/>
      <c r="D122" s="164">
        <v>6</v>
      </c>
      <c r="E122" s="164">
        <f>SUM(E123:E128)</f>
        <v>11696</v>
      </c>
      <c r="F122" s="166">
        <v>5</v>
      </c>
      <c r="G122" s="166">
        <v>1</v>
      </c>
      <c r="H122" s="164">
        <f t="shared" ref="H122:L122" si="44">SUM(H123:H128)</f>
        <v>30</v>
      </c>
      <c r="I122" s="164">
        <f t="shared" si="44"/>
        <v>23</v>
      </c>
      <c r="J122" s="164">
        <f t="shared" si="44"/>
        <v>16</v>
      </c>
      <c r="K122" s="164">
        <f t="shared" si="44"/>
        <v>13</v>
      </c>
      <c r="L122" s="164">
        <f t="shared" si="44"/>
        <v>1</v>
      </c>
      <c r="M122" s="164">
        <v>4</v>
      </c>
      <c r="N122" s="164">
        <f>SUM(N123:N128)</f>
        <v>6</v>
      </c>
      <c r="O122" s="172"/>
      <c r="P122" s="14">
        <v>2010</v>
      </c>
      <c r="Q122" s="14">
        <v>1</v>
      </c>
      <c r="R122" s="14">
        <v>2016</v>
      </c>
      <c r="S122" s="14"/>
      <c r="T122" s="14">
        <v>3</v>
      </c>
      <c r="U122" s="14">
        <v>2017</v>
      </c>
      <c r="V122" s="168"/>
      <c r="W122" s="168"/>
      <c r="X122" s="168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  <c r="DE122" s="59"/>
      <c r="DF122" s="59"/>
      <c r="DG122" s="59"/>
      <c r="DH122" s="59"/>
      <c r="DI122" s="59"/>
      <c r="DJ122" s="59"/>
      <c r="DK122" s="59"/>
      <c r="DL122" s="59"/>
      <c r="DM122" s="59"/>
      <c r="DN122" s="59"/>
      <c r="DO122" s="59"/>
      <c r="DP122" s="59"/>
      <c r="DQ122" s="59"/>
      <c r="DR122" s="59"/>
      <c r="DS122" s="59"/>
      <c r="DT122" s="59"/>
      <c r="DU122" s="59"/>
      <c r="DV122" s="59"/>
      <c r="DW122" s="59"/>
      <c r="DX122" s="59"/>
      <c r="DY122" s="59"/>
      <c r="DZ122" s="59"/>
      <c r="EA122" s="59"/>
      <c r="EB122" s="59"/>
      <c r="EC122" s="59"/>
      <c r="ED122" s="59"/>
      <c r="EE122" s="59"/>
      <c r="EF122" s="59"/>
      <c r="EG122" s="59"/>
      <c r="EH122" s="59"/>
      <c r="EI122" s="59"/>
      <c r="EJ122" s="59"/>
      <c r="EK122" s="59"/>
      <c r="EL122" s="59"/>
      <c r="EM122" s="59"/>
      <c r="EN122" s="59"/>
      <c r="EO122" s="59"/>
      <c r="EP122" s="14">
        <v>27</v>
      </c>
      <c r="EQ122" s="14">
        <v>14</v>
      </c>
      <c r="ER122" s="14">
        <v>12</v>
      </c>
      <c r="ES122" s="14">
        <v>1</v>
      </c>
      <c r="ET122" s="14"/>
      <c r="EU122" s="14"/>
      <c r="EV122" s="14">
        <v>16</v>
      </c>
      <c r="EW122" s="14">
        <v>13</v>
      </c>
      <c r="EX122" s="14">
        <v>2</v>
      </c>
      <c r="EY122" s="14">
        <v>1</v>
      </c>
      <c r="EZ122" s="14">
        <v>4</v>
      </c>
      <c r="FA122" s="14">
        <v>1</v>
      </c>
      <c r="FB122" s="14">
        <v>3</v>
      </c>
      <c r="FC122" s="14"/>
      <c r="FD122" s="14">
        <v>7</v>
      </c>
      <c r="FE122" s="14"/>
      <c r="FF122" s="14">
        <v>7</v>
      </c>
      <c r="FG122" s="14"/>
      <c r="FH122" s="14">
        <v>2009</v>
      </c>
      <c r="FI122" s="14">
        <v>1</v>
      </c>
      <c r="FJ122" s="14">
        <v>10044</v>
      </c>
      <c r="FK122" s="193"/>
      <c r="FL122" s="107"/>
      <c r="FM122" s="107"/>
      <c r="FN122" s="107"/>
      <c r="FO122" s="107"/>
      <c r="FP122" s="107"/>
      <c r="FQ122" s="107"/>
      <c r="FR122" s="107"/>
      <c r="FS122" s="107"/>
      <c r="FT122" s="107"/>
    </row>
    <row r="123" spans="1:176" ht="17.25" customHeight="1">
      <c r="A123" s="16"/>
      <c r="B123" s="16">
        <v>1</v>
      </c>
      <c r="C123" s="197" t="s">
        <v>465</v>
      </c>
      <c r="D123" s="14"/>
      <c r="E123" s="14">
        <v>8103</v>
      </c>
      <c r="F123" s="16">
        <v>2010</v>
      </c>
      <c r="G123" s="16"/>
      <c r="H123" s="14">
        <v>21</v>
      </c>
      <c r="I123" s="14">
        <v>14</v>
      </c>
      <c r="J123" s="14">
        <v>16</v>
      </c>
      <c r="K123" s="14">
        <v>5</v>
      </c>
      <c r="L123" s="14"/>
      <c r="M123" s="14"/>
      <c r="N123" s="14"/>
      <c r="O123" s="169"/>
      <c r="P123" s="14"/>
      <c r="Q123" s="14"/>
      <c r="R123" s="14"/>
      <c r="S123" s="14"/>
      <c r="T123" s="14"/>
      <c r="U123" s="14"/>
      <c r="V123" s="168"/>
      <c r="W123" s="168"/>
      <c r="X123" s="168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  <c r="DE123" s="59"/>
      <c r="DF123" s="59"/>
      <c r="DG123" s="59"/>
      <c r="DH123" s="59"/>
      <c r="DI123" s="59"/>
      <c r="DJ123" s="59"/>
      <c r="DK123" s="59"/>
      <c r="DL123" s="59"/>
      <c r="DM123" s="59"/>
      <c r="DN123" s="59"/>
      <c r="DO123" s="59"/>
      <c r="DP123" s="59"/>
      <c r="DQ123" s="59"/>
      <c r="DR123" s="59"/>
      <c r="DS123" s="59"/>
      <c r="DT123" s="59"/>
      <c r="DU123" s="59"/>
      <c r="DV123" s="59"/>
      <c r="DW123" s="59"/>
      <c r="DX123" s="59"/>
      <c r="DY123" s="59"/>
      <c r="DZ123" s="59"/>
      <c r="EA123" s="59"/>
      <c r="EB123" s="59"/>
      <c r="EC123" s="59"/>
      <c r="ED123" s="59"/>
      <c r="EE123" s="59"/>
      <c r="EF123" s="59"/>
      <c r="EG123" s="59"/>
      <c r="EH123" s="59"/>
      <c r="EI123" s="59"/>
      <c r="EJ123" s="59"/>
      <c r="EK123" s="59"/>
      <c r="EL123" s="59"/>
      <c r="EM123" s="59"/>
      <c r="EN123" s="59"/>
      <c r="EO123" s="59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93"/>
      <c r="FL123" s="107"/>
      <c r="FM123" s="107"/>
      <c r="FN123" s="107"/>
      <c r="FO123" s="107"/>
      <c r="FP123" s="107"/>
      <c r="FQ123" s="107"/>
      <c r="FR123" s="107"/>
      <c r="FS123" s="107"/>
      <c r="FT123" s="107"/>
    </row>
    <row r="124" spans="1:176" ht="17.25" customHeight="1">
      <c r="A124" s="16"/>
      <c r="B124" s="16">
        <v>2</v>
      </c>
      <c r="C124" s="197" t="s">
        <v>521</v>
      </c>
      <c r="D124" s="14"/>
      <c r="E124" s="14">
        <v>525</v>
      </c>
      <c r="F124" s="16">
        <v>2010</v>
      </c>
      <c r="G124" s="16"/>
      <c r="H124" s="14">
        <v>1</v>
      </c>
      <c r="I124" s="14">
        <v>1</v>
      </c>
      <c r="J124" s="14"/>
      <c r="K124" s="14">
        <v>1</v>
      </c>
      <c r="L124" s="14"/>
      <c r="M124" s="14">
        <v>2009</v>
      </c>
      <c r="N124" s="14">
        <v>1</v>
      </c>
      <c r="O124" s="169"/>
      <c r="P124" s="14"/>
      <c r="Q124" s="14"/>
      <c r="R124" s="14"/>
      <c r="S124" s="14"/>
      <c r="T124" s="14"/>
      <c r="U124" s="14"/>
      <c r="V124" s="168"/>
      <c r="W124" s="168"/>
      <c r="X124" s="168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59"/>
      <c r="DF124" s="59"/>
      <c r="DG124" s="59"/>
      <c r="DH124" s="59"/>
      <c r="DI124" s="59"/>
      <c r="DJ124" s="59"/>
      <c r="DK124" s="59"/>
      <c r="DL124" s="59"/>
      <c r="DM124" s="59"/>
      <c r="DN124" s="59"/>
      <c r="DO124" s="59"/>
      <c r="DP124" s="59"/>
      <c r="DQ124" s="59"/>
      <c r="DR124" s="59"/>
      <c r="DS124" s="59"/>
      <c r="DT124" s="59"/>
      <c r="DU124" s="59"/>
      <c r="DV124" s="59"/>
      <c r="DW124" s="59"/>
      <c r="DX124" s="59"/>
      <c r="DY124" s="59"/>
      <c r="DZ124" s="59"/>
      <c r="EA124" s="59"/>
      <c r="EB124" s="59"/>
      <c r="EC124" s="59"/>
      <c r="ED124" s="59"/>
      <c r="EE124" s="59"/>
      <c r="EF124" s="59"/>
      <c r="EG124" s="59"/>
      <c r="EH124" s="59"/>
      <c r="EI124" s="59"/>
      <c r="EJ124" s="59"/>
      <c r="EK124" s="59"/>
      <c r="EL124" s="59"/>
      <c r="EM124" s="59"/>
      <c r="EN124" s="59"/>
      <c r="EO124" s="59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93"/>
      <c r="FL124" s="107"/>
      <c r="FM124" s="107"/>
      <c r="FN124" s="107"/>
      <c r="FO124" s="107"/>
      <c r="FP124" s="107"/>
      <c r="FQ124" s="107"/>
      <c r="FR124" s="107"/>
      <c r="FS124" s="107"/>
      <c r="FT124" s="107"/>
    </row>
    <row r="125" spans="1:176" ht="17.25" customHeight="1">
      <c r="A125" s="16"/>
      <c r="B125" s="16">
        <v>3</v>
      </c>
      <c r="C125" s="197" t="s">
        <v>522</v>
      </c>
      <c r="D125" s="14"/>
      <c r="E125" s="14">
        <v>453</v>
      </c>
      <c r="F125" s="16">
        <v>2010</v>
      </c>
      <c r="G125" s="16"/>
      <c r="H125" s="14">
        <v>2</v>
      </c>
      <c r="I125" s="14">
        <v>2</v>
      </c>
      <c r="J125" s="14"/>
      <c r="K125" s="14">
        <v>2</v>
      </c>
      <c r="L125" s="14"/>
      <c r="M125" s="14">
        <v>2009</v>
      </c>
      <c r="N125" s="14">
        <v>2</v>
      </c>
      <c r="O125" s="169"/>
      <c r="P125" s="14"/>
      <c r="Q125" s="14"/>
      <c r="R125" s="14"/>
      <c r="S125" s="14"/>
      <c r="T125" s="14"/>
      <c r="U125" s="14"/>
      <c r="V125" s="168"/>
      <c r="W125" s="168"/>
      <c r="X125" s="168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  <c r="DE125" s="59"/>
      <c r="DF125" s="59"/>
      <c r="DG125" s="59"/>
      <c r="DH125" s="59"/>
      <c r="DI125" s="59"/>
      <c r="DJ125" s="59"/>
      <c r="DK125" s="59"/>
      <c r="DL125" s="59"/>
      <c r="DM125" s="59"/>
      <c r="DN125" s="59"/>
      <c r="DO125" s="59"/>
      <c r="DP125" s="59"/>
      <c r="DQ125" s="59"/>
      <c r="DR125" s="59"/>
      <c r="DS125" s="59"/>
      <c r="DT125" s="59"/>
      <c r="DU125" s="59"/>
      <c r="DV125" s="59"/>
      <c r="DW125" s="59"/>
      <c r="DX125" s="59"/>
      <c r="DY125" s="59"/>
      <c r="DZ125" s="59"/>
      <c r="EA125" s="59"/>
      <c r="EB125" s="59"/>
      <c r="EC125" s="59"/>
      <c r="ED125" s="59"/>
      <c r="EE125" s="59"/>
      <c r="EF125" s="59"/>
      <c r="EG125" s="59"/>
      <c r="EH125" s="59"/>
      <c r="EI125" s="59"/>
      <c r="EJ125" s="59"/>
      <c r="EK125" s="59"/>
      <c r="EL125" s="59"/>
      <c r="EM125" s="59"/>
      <c r="EN125" s="59"/>
      <c r="EO125" s="59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93"/>
      <c r="FL125" s="107"/>
      <c r="FM125" s="107"/>
      <c r="FN125" s="107"/>
      <c r="FO125" s="107"/>
      <c r="FP125" s="107"/>
      <c r="FQ125" s="107"/>
      <c r="FR125" s="107"/>
      <c r="FS125" s="107"/>
      <c r="FT125" s="107"/>
    </row>
    <row r="126" spans="1:176" ht="17.25" customHeight="1">
      <c r="A126" s="16"/>
      <c r="B126" s="16">
        <v>4</v>
      </c>
      <c r="C126" s="197" t="s">
        <v>523</v>
      </c>
      <c r="D126" s="14"/>
      <c r="E126" s="14"/>
      <c r="F126" s="16" t="s">
        <v>524</v>
      </c>
      <c r="G126" s="16">
        <v>2008</v>
      </c>
      <c r="H126" s="14">
        <v>2</v>
      </c>
      <c r="I126" s="14">
        <v>2</v>
      </c>
      <c r="J126" s="14"/>
      <c r="K126" s="14">
        <v>2</v>
      </c>
      <c r="L126" s="14"/>
      <c r="M126" s="14">
        <v>2010</v>
      </c>
      <c r="N126" s="14">
        <v>2</v>
      </c>
      <c r="O126" s="169"/>
      <c r="P126" s="14"/>
      <c r="Q126" s="14"/>
      <c r="R126" s="14"/>
      <c r="S126" s="14"/>
      <c r="T126" s="14"/>
      <c r="U126" s="14"/>
      <c r="V126" s="168"/>
      <c r="W126" s="168"/>
      <c r="X126" s="168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/>
      <c r="DL126" s="59"/>
      <c r="DM126" s="59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59"/>
      <c r="DY126" s="59"/>
      <c r="DZ126" s="59"/>
      <c r="EA126" s="59"/>
      <c r="EB126" s="59"/>
      <c r="EC126" s="59"/>
      <c r="ED126" s="59"/>
      <c r="EE126" s="59"/>
      <c r="EF126" s="59"/>
      <c r="EG126" s="59"/>
      <c r="EH126" s="59"/>
      <c r="EI126" s="59"/>
      <c r="EJ126" s="59"/>
      <c r="EK126" s="59"/>
      <c r="EL126" s="59"/>
      <c r="EM126" s="59"/>
      <c r="EN126" s="59"/>
      <c r="EO126" s="59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93"/>
      <c r="FL126" s="107"/>
      <c r="FM126" s="107"/>
      <c r="FN126" s="107"/>
      <c r="FO126" s="107"/>
      <c r="FP126" s="107"/>
      <c r="FQ126" s="107"/>
      <c r="FR126" s="107"/>
      <c r="FS126" s="107"/>
      <c r="FT126" s="107"/>
    </row>
    <row r="127" spans="1:176" ht="17.25" customHeight="1">
      <c r="A127" s="16"/>
      <c r="B127" s="16">
        <v>5</v>
      </c>
      <c r="C127" s="197" t="s">
        <v>525</v>
      </c>
      <c r="D127" s="14"/>
      <c r="E127" s="14">
        <v>675</v>
      </c>
      <c r="F127" s="16">
        <v>2010</v>
      </c>
      <c r="G127" s="16"/>
      <c r="H127" s="14">
        <v>1</v>
      </c>
      <c r="I127" s="14">
        <v>1</v>
      </c>
      <c r="J127" s="14"/>
      <c r="K127" s="14">
        <v>1</v>
      </c>
      <c r="L127" s="14"/>
      <c r="M127" s="14">
        <v>2009</v>
      </c>
      <c r="N127" s="14">
        <v>1</v>
      </c>
      <c r="O127" s="169"/>
      <c r="P127" s="14"/>
      <c r="Q127" s="14"/>
      <c r="R127" s="14"/>
      <c r="S127" s="14"/>
      <c r="T127" s="14"/>
      <c r="U127" s="14"/>
      <c r="V127" s="168"/>
      <c r="W127" s="168"/>
      <c r="X127" s="168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  <c r="DT127" s="59"/>
      <c r="DU127" s="59"/>
      <c r="DV127" s="59"/>
      <c r="DW127" s="59"/>
      <c r="DX127" s="59"/>
      <c r="DY127" s="59"/>
      <c r="DZ127" s="59"/>
      <c r="EA127" s="59"/>
      <c r="EB127" s="59"/>
      <c r="EC127" s="59"/>
      <c r="ED127" s="59"/>
      <c r="EE127" s="59"/>
      <c r="EF127" s="59"/>
      <c r="EG127" s="59"/>
      <c r="EH127" s="59"/>
      <c r="EI127" s="59"/>
      <c r="EJ127" s="59"/>
      <c r="EK127" s="59"/>
      <c r="EL127" s="59"/>
      <c r="EM127" s="59"/>
      <c r="EN127" s="59"/>
      <c r="EO127" s="59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93"/>
      <c r="FL127" s="107"/>
      <c r="FM127" s="107"/>
      <c r="FN127" s="107"/>
      <c r="FO127" s="107"/>
      <c r="FP127" s="107"/>
      <c r="FQ127" s="107"/>
      <c r="FR127" s="107"/>
      <c r="FS127" s="107"/>
      <c r="FT127" s="107"/>
    </row>
    <row r="128" spans="1:176" ht="17.25" customHeight="1">
      <c r="A128" s="16"/>
      <c r="B128" s="16">
        <v>6</v>
      </c>
      <c r="C128" s="197" t="s">
        <v>526</v>
      </c>
      <c r="D128" s="14"/>
      <c r="E128" s="14">
        <v>1940</v>
      </c>
      <c r="F128" s="16">
        <v>2010</v>
      </c>
      <c r="G128" s="16"/>
      <c r="H128" s="14">
        <v>3</v>
      </c>
      <c r="I128" s="14">
        <v>3</v>
      </c>
      <c r="J128" s="14"/>
      <c r="K128" s="14">
        <v>2</v>
      </c>
      <c r="L128" s="14">
        <v>1</v>
      </c>
      <c r="M128" s="14"/>
      <c r="N128" s="14"/>
      <c r="O128" s="169"/>
      <c r="P128" s="14"/>
      <c r="Q128" s="14"/>
      <c r="R128" s="14"/>
      <c r="S128" s="14"/>
      <c r="T128" s="14"/>
      <c r="U128" s="14"/>
      <c r="V128" s="168"/>
      <c r="W128" s="168"/>
      <c r="X128" s="168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  <c r="DT128" s="59"/>
      <c r="DU128" s="59"/>
      <c r="DV128" s="59"/>
      <c r="DW128" s="59"/>
      <c r="DX128" s="59"/>
      <c r="DY128" s="59"/>
      <c r="DZ128" s="59"/>
      <c r="EA128" s="59"/>
      <c r="EB128" s="59"/>
      <c r="EC128" s="59"/>
      <c r="ED128" s="59"/>
      <c r="EE128" s="59"/>
      <c r="EF128" s="59"/>
      <c r="EG128" s="59"/>
      <c r="EH128" s="59"/>
      <c r="EI128" s="59"/>
      <c r="EJ128" s="59"/>
      <c r="EK128" s="59"/>
      <c r="EL128" s="59"/>
      <c r="EM128" s="59"/>
      <c r="EN128" s="59"/>
      <c r="EO128" s="59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93"/>
      <c r="FL128" s="107"/>
      <c r="FM128" s="107"/>
      <c r="FN128" s="107"/>
      <c r="FO128" s="107"/>
      <c r="FP128" s="107"/>
      <c r="FQ128" s="107"/>
      <c r="FR128" s="107"/>
      <c r="FS128" s="107"/>
      <c r="FT128" s="107"/>
    </row>
    <row r="129" spans="1:176" ht="17.25" customHeight="1">
      <c r="A129" s="162">
        <f>A122+1</f>
        <v>22</v>
      </c>
      <c r="B129" s="163" t="s">
        <v>180</v>
      </c>
      <c r="C129" s="205"/>
      <c r="D129" s="164">
        <v>4</v>
      </c>
      <c r="E129" s="208">
        <f>SUM(E130:E133)</f>
        <v>8309</v>
      </c>
      <c r="F129" s="166">
        <v>4</v>
      </c>
      <c r="G129" s="166">
        <v>0</v>
      </c>
      <c r="H129" s="208">
        <f t="shared" ref="H129:L129" si="45">SUM(H130:H133)</f>
        <v>26</v>
      </c>
      <c r="I129" s="208">
        <f t="shared" si="45"/>
        <v>23</v>
      </c>
      <c r="J129" s="208">
        <f t="shared" si="45"/>
        <v>12</v>
      </c>
      <c r="K129" s="208">
        <f t="shared" si="45"/>
        <v>13</v>
      </c>
      <c r="L129" s="208">
        <f t="shared" si="45"/>
        <v>1</v>
      </c>
      <c r="M129" s="164">
        <v>3</v>
      </c>
      <c r="N129" s="164">
        <v>5</v>
      </c>
      <c r="O129" s="172"/>
      <c r="P129" s="14">
        <v>2013</v>
      </c>
      <c r="Q129" s="14">
        <v>1</v>
      </c>
      <c r="R129" s="14">
        <v>2018</v>
      </c>
      <c r="S129" s="14"/>
      <c r="T129" s="14"/>
      <c r="U129" s="14">
        <v>2017</v>
      </c>
      <c r="V129" s="168"/>
      <c r="W129" s="168"/>
      <c r="X129" s="168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  <c r="DT129" s="59"/>
      <c r="DU129" s="59"/>
      <c r="DV129" s="59"/>
      <c r="DW129" s="59"/>
      <c r="DX129" s="59"/>
      <c r="DY129" s="59"/>
      <c r="DZ129" s="59"/>
      <c r="EA129" s="59"/>
      <c r="EB129" s="59"/>
      <c r="EC129" s="59"/>
      <c r="ED129" s="59"/>
      <c r="EE129" s="59"/>
      <c r="EF129" s="59"/>
      <c r="EG129" s="59"/>
      <c r="EH129" s="59"/>
      <c r="EI129" s="59"/>
      <c r="EJ129" s="59"/>
      <c r="EK129" s="59"/>
      <c r="EL129" s="59"/>
      <c r="EM129" s="59"/>
      <c r="EN129" s="59"/>
      <c r="EO129" s="59"/>
      <c r="EP129" s="14">
        <v>21</v>
      </c>
      <c r="EQ129" s="14">
        <v>12</v>
      </c>
      <c r="ER129" s="14">
        <v>9</v>
      </c>
      <c r="ES129" s="14"/>
      <c r="ET129" s="14"/>
      <c r="EU129" s="14"/>
      <c r="EV129" s="14">
        <v>18</v>
      </c>
      <c r="EW129" s="14">
        <v>12</v>
      </c>
      <c r="EX129" s="14">
        <v>6</v>
      </c>
      <c r="EY129" s="14"/>
      <c r="EZ129" s="14">
        <v>1</v>
      </c>
      <c r="FA129" s="14"/>
      <c r="FB129" s="14">
        <v>1</v>
      </c>
      <c r="FC129" s="14"/>
      <c r="FD129" s="14">
        <v>2</v>
      </c>
      <c r="FE129" s="14"/>
      <c r="FF129" s="14">
        <v>2</v>
      </c>
      <c r="FG129" s="14"/>
      <c r="FH129" s="14">
        <v>2005</v>
      </c>
      <c r="FI129" s="14">
        <v>1</v>
      </c>
      <c r="FJ129" s="14">
        <v>7523</v>
      </c>
      <c r="FK129" s="193"/>
      <c r="FL129" s="107"/>
      <c r="FM129" s="107"/>
      <c r="FN129" s="107"/>
      <c r="FO129" s="107"/>
      <c r="FP129" s="107"/>
      <c r="FQ129" s="107"/>
      <c r="FR129" s="107"/>
      <c r="FS129" s="107"/>
      <c r="FT129" s="107"/>
    </row>
    <row r="130" spans="1:176" ht="14.25" customHeight="1">
      <c r="A130" s="16"/>
      <c r="B130" s="16">
        <v>1</v>
      </c>
      <c r="C130" s="197" t="s">
        <v>465</v>
      </c>
      <c r="D130" s="14"/>
      <c r="E130" s="14">
        <v>7523</v>
      </c>
      <c r="F130" s="16">
        <v>2010</v>
      </c>
      <c r="G130" s="16"/>
      <c r="H130" s="14">
        <v>21</v>
      </c>
      <c r="I130" s="14">
        <v>18</v>
      </c>
      <c r="J130" s="14">
        <v>12</v>
      </c>
      <c r="K130" s="14">
        <v>9</v>
      </c>
      <c r="L130" s="14"/>
      <c r="M130" s="14"/>
      <c r="N130" s="14"/>
      <c r="O130" s="169"/>
      <c r="P130" s="179"/>
      <c r="Q130" s="179"/>
      <c r="R130" s="179"/>
      <c r="S130" s="179"/>
      <c r="T130" s="179"/>
      <c r="U130" s="179"/>
      <c r="V130" s="178"/>
      <c r="W130" s="178"/>
      <c r="X130" s="178"/>
      <c r="Y130" s="179"/>
      <c r="Z130" s="179"/>
      <c r="AA130" s="179"/>
      <c r="AB130" s="179"/>
      <c r="AC130" s="179"/>
      <c r="AD130" s="179"/>
      <c r="AE130" s="179"/>
      <c r="AF130" s="179"/>
      <c r="AG130" s="17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179"/>
      <c r="AU130" s="179"/>
      <c r="AV130" s="179"/>
      <c r="AW130" s="179"/>
      <c r="AX130" s="179"/>
      <c r="AY130" s="179"/>
      <c r="AZ130" s="179"/>
      <c r="BA130" s="179"/>
      <c r="BB130" s="179"/>
      <c r="BC130" s="179"/>
      <c r="BD130" s="179"/>
      <c r="BE130" s="179"/>
      <c r="BF130" s="179"/>
      <c r="BG130" s="179"/>
      <c r="BH130" s="179"/>
      <c r="BI130" s="179"/>
      <c r="BJ130" s="179"/>
      <c r="BK130" s="179"/>
      <c r="BL130" s="179"/>
      <c r="BM130" s="179"/>
      <c r="BN130" s="179"/>
      <c r="BO130" s="179"/>
      <c r="BP130" s="179"/>
      <c r="BQ130" s="179"/>
      <c r="BR130" s="179"/>
      <c r="BS130" s="179"/>
      <c r="BT130" s="179"/>
      <c r="BU130" s="179"/>
      <c r="BV130" s="179"/>
      <c r="BW130" s="179"/>
      <c r="BX130" s="179"/>
      <c r="BY130" s="179"/>
      <c r="BZ130" s="179"/>
      <c r="CA130" s="179"/>
      <c r="CB130" s="179"/>
      <c r="CC130" s="179"/>
      <c r="CD130" s="179"/>
      <c r="CE130" s="179"/>
      <c r="CF130" s="179"/>
      <c r="CG130" s="179"/>
      <c r="CH130" s="179"/>
      <c r="CI130" s="179"/>
      <c r="CJ130" s="179"/>
      <c r="CK130" s="179"/>
      <c r="CL130" s="179"/>
      <c r="CM130" s="179"/>
      <c r="CN130" s="179"/>
      <c r="CO130" s="179"/>
      <c r="CP130" s="179"/>
      <c r="CQ130" s="179"/>
      <c r="CR130" s="179"/>
      <c r="CS130" s="179"/>
      <c r="CT130" s="179"/>
      <c r="CU130" s="179"/>
      <c r="CV130" s="179"/>
      <c r="CW130" s="179"/>
      <c r="CX130" s="179"/>
      <c r="CY130" s="179"/>
      <c r="CZ130" s="179"/>
      <c r="DA130" s="179"/>
      <c r="DB130" s="179"/>
      <c r="DC130" s="179"/>
      <c r="DD130" s="179"/>
      <c r="DE130" s="179"/>
      <c r="DF130" s="179"/>
      <c r="DG130" s="179"/>
      <c r="DH130" s="179"/>
      <c r="DI130" s="179"/>
      <c r="DJ130" s="179"/>
      <c r="DK130" s="179"/>
      <c r="DL130" s="179"/>
      <c r="DM130" s="179"/>
      <c r="DN130" s="179"/>
      <c r="DO130" s="179"/>
      <c r="DP130" s="179"/>
      <c r="DQ130" s="179"/>
      <c r="DR130" s="179"/>
      <c r="DS130" s="179"/>
      <c r="DT130" s="179"/>
      <c r="DU130" s="179"/>
      <c r="DV130" s="179"/>
      <c r="DW130" s="179"/>
      <c r="DX130" s="179"/>
      <c r="DY130" s="179"/>
      <c r="DZ130" s="179"/>
      <c r="EA130" s="179"/>
      <c r="EB130" s="179"/>
      <c r="EC130" s="179"/>
      <c r="ED130" s="179"/>
      <c r="EE130" s="179"/>
      <c r="EF130" s="179"/>
      <c r="EG130" s="179"/>
      <c r="EH130" s="179"/>
      <c r="EI130" s="179"/>
      <c r="EJ130" s="179"/>
      <c r="EK130" s="179"/>
      <c r="EL130" s="179"/>
      <c r="EM130" s="179"/>
      <c r="EN130" s="179"/>
      <c r="EO130" s="179"/>
      <c r="EP130" s="179"/>
      <c r="EQ130" s="179"/>
      <c r="ER130" s="179"/>
      <c r="ES130" s="179"/>
      <c r="ET130" s="179"/>
      <c r="EU130" s="179"/>
      <c r="EV130" s="179"/>
      <c r="EW130" s="179"/>
      <c r="EX130" s="179"/>
      <c r="EY130" s="179"/>
      <c r="EZ130" s="179"/>
      <c r="FA130" s="179"/>
      <c r="FB130" s="179"/>
      <c r="FC130" s="179"/>
      <c r="FD130" s="179"/>
      <c r="FE130" s="179"/>
      <c r="FF130" s="179"/>
      <c r="FG130" s="179"/>
      <c r="FH130" s="179"/>
      <c r="FI130" s="179"/>
      <c r="FJ130" s="179"/>
      <c r="FK130" s="193"/>
      <c r="FL130" s="107"/>
      <c r="FM130" s="107"/>
      <c r="FN130" s="107"/>
      <c r="FO130" s="107"/>
      <c r="FP130" s="107"/>
      <c r="FQ130" s="107"/>
      <c r="FR130" s="107"/>
      <c r="FS130" s="107"/>
      <c r="FT130" s="107"/>
    </row>
    <row r="131" spans="1:176" ht="14.25" customHeight="1">
      <c r="A131" s="16"/>
      <c r="B131" s="16">
        <v>2</v>
      </c>
      <c r="C131" s="197" t="s">
        <v>527</v>
      </c>
      <c r="D131" s="14"/>
      <c r="E131" s="14">
        <v>120</v>
      </c>
      <c r="F131" s="16">
        <v>2010</v>
      </c>
      <c r="G131" s="16"/>
      <c r="H131" s="14">
        <v>2</v>
      </c>
      <c r="I131" s="14">
        <v>2</v>
      </c>
      <c r="J131" s="14"/>
      <c r="K131" s="14">
        <v>2</v>
      </c>
      <c r="L131" s="14"/>
      <c r="M131" s="14">
        <v>2011</v>
      </c>
      <c r="N131" s="14">
        <v>2</v>
      </c>
      <c r="O131" s="169"/>
      <c r="P131" s="179"/>
      <c r="Q131" s="179"/>
      <c r="R131" s="179"/>
      <c r="S131" s="179"/>
      <c r="T131" s="179"/>
      <c r="U131" s="179"/>
      <c r="V131" s="178"/>
      <c r="W131" s="178"/>
      <c r="X131" s="178"/>
      <c r="Y131" s="179"/>
      <c r="Z131" s="179"/>
      <c r="AA131" s="179"/>
      <c r="AB131" s="179"/>
      <c r="AC131" s="179"/>
      <c r="AD131" s="179"/>
      <c r="AE131" s="179"/>
      <c r="AF131" s="179"/>
      <c r="AG131" s="17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179"/>
      <c r="AU131" s="179"/>
      <c r="AV131" s="179"/>
      <c r="AW131" s="179"/>
      <c r="AX131" s="179"/>
      <c r="AY131" s="179"/>
      <c r="AZ131" s="179"/>
      <c r="BA131" s="179"/>
      <c r="BB131" s="179"/>
      <c r="BC131" s="179"/>
      <c r="BD131" s="179"/>
      <c r="BE131" s="179"/>
      <c r="BF131" s="179"/>
      <c r="BG131" s="179"/>
      <c r="BH131" s="179"/>
      <c r="BI131" s="179"/>
      <c r="BJ131" s="179"/>
      <c r="BK131" s="179"/>
      <c r="BL131" s="179"/>
      <c r="BM131" s="179"/>
      <c r="BN131" s="179"/>
      <c r="BO131" s="179"/>
      <c r="BP131" s="179"/>
      <c r="BQ131" s="179"/>
      <c r="BR131" s="179"/>
      <c r="BS131" s="179"/>
      <c r="BT131" s="179"/>
      <c r="BU131" s="179"/>
      <c r="BV131" s="179"/>
      <c r="BW131" s="179"/>
      <c r="BX131" s="179"/>
      <c r="BY131" s="179"/>
      <c r="BZ131" s="179"/>
      <c r="CA131" s="179"/>
      <c r="CB131" s="179"/>
      <c r="CC131" s="179"/>
      <c r="CD131" s="179"/>
      <c r="CE131" s="179"/>
      <c r="CF131" s="179"/>
      <c r="CG131" s="179"/>
      <c r="CH131" s="179"/>
      <c r="CI131" s="179"/>
      <c r="CJ131" s="179"/>
      <c r="CK131" s="179"/>
      <c r="CL131" s="179"/>
      <c r="CM131" s="179"/>
      <c r="CN131" s="179"/>
      <c r="CO131" s="179"/>
      <c r="CP131" s="179"/>
      <c r="CQ131" s="179"/>
      <c r="CR131" s="179"/>
      <c r="CS131" s="179"/>
      <c r="CT131" s="179"/>
      <c r="CU131" s="179"/>
      <c r="CV131" s="179"/>
      <c r="CW131" s="179"/>
      <c r="CX131" s="179"/>
      <c r="CY131" s="179"/>
      <c r="CZ131" s="179"/>
      <c r="DA131" s="179"/>
      <c r="DB131" s="179"/>
      <c r="DC131" s="179"/>
      <c r="DD131" s="179"/>
      <c r="DE131" s="179"/>
      <c r="DF131" s="179"/>
      <c r="DG131" s="179"/>
      <c r="DH131" s="179"/>
      <c r="DI131" s="179"/>
      <c r="DJ131" s="179"/>
      <c r="DK131" s="179"/>
      <c r="DL131" s="179"/>
      <c r="DM131" s="179"/>
      <c r="DN131" s="179"/>
      <c r="DO131" s="179"/>
      <c r="DP131" s="179"/>
      <c r="DQ131" s="179"/>
      <c r="DR131" s="179"/>
      <c r="DS131" s="179"/>
      <c r="DT131" s="179"/>
      <c r="DU131" s="179"/>
      <c r="DV131" s="179"/>
      <c r="DW131" s="179"/>
      <c r="DX131" s="179"/>
      <c r="DY131" s="179"/>
      <c r="DZ131" s="179"/>
      <c r="EA131" s="179"/>
      <c r="EB131" s="179"/>
      <c r="EC131" s="179"/>
      <c r="ED131" s="179"/>
      <c r="EE131" s="179"/>
      <c r="EF131" s="179"/>
      <c r="EG131" s="179"/>
      <c r="EH131" s="179"/>
      <c r="EI131" s="179"/>
      <c r="EJ131" s="179"/>
      <c r="EK131" s="179"/>
      <c r="EL131" s="179"/>
      <c r="EM131" s="179"/>
      <c r="EN131" s="179"/>
      <c r="EO131" s="179"/>
      <c r="EP131" s="179"/>
      <c r="EQ131" s="179"/>
      <c r="ER131" s="179"/>
      <c r="ES131" s="179"/>
      <c r="ET131" s="179"/>
      <c r="EU131" s="179"/>
      <c r="EV131" s="179"/>
      <c r="EW131" s="179"/>
      <c r="EX131" s="179"/>
      <c r="EY131" s="179"/>
      <c r="EZ131" s="179"/>
      <c r="FA131" s="179"/>
      <c r="FB131" s="179"/>
      <c r="FC131" s="179"/>
      <c r="FD131" s="179"/>
      <c r="FE131" s="179"/>
      <c r="FF131" s="179"/>
      <c r="FG131" s="179"/>
      <c r="FH131" s="179"/>
      <c r="FI131" s="179"/>
      <c r="FJ131" s="179"/>
      <c r="FK131" s="193"/>
      <c r="FL131" s="107"/>
      <c r="FM131" s="107"/>
      <c r="FN131" s="107"/>
      <c r="FO131" s="107"/>
      <c r="FP131" s="107"/>
      <c r="FQ131" s="107"/>
      <c r="FR131" s="107"/>
      <c r="FS131" s="107"/>
      <c r="FT131" s="107"/>
    </row>
    <row r="132" spans="1:176" ht="14.25" customHeight="1">
      <c r="A132" s="16"/>
      <c r="B132" s="16">
        <v>3</v>
      </c>
      <c r="C132" s="197" t="s">
        <v>528</v>
      </c>
      <c r="D132" s="14"/>
      <c r="E132" s="14">
        <v>436</v>
      </c>
      <c r="F132" s="16">
        <v>2010</v>
      </c>
      <c r="G132" s="16"/>
      <c r="H132" s="14">
        <v>1</v>
      </c>
      <c r="I132" s="14">
        <v>1</v>
      </c>
      <c r="J132" s="14"/>
      <c r="K132" s="14"/>
      <c r="L132" s="14">
        <v>1</v>
      </c>
      <c r="M132" s="14">
        <v>2010</v>
      </c>
      <c r="N132" s="14">
        <v>1</v>
      </c>
      <c r="O132" s="169"/>
      <c r="P132" s="179"/>
      <c r="Q132" s="179"/>
      <c r="R132" s="179"/>
      <c r="S132" s="179"/>
      <c r="T132" s="179"/>
      <c r="U132" s="179"/>
      <c r="V132" s="178"/>
      <c r="W132" s="178"/>
      <c r="X132" s="178"/>
      <c r="Y132" s="179"/>
      <c r="Z132" s="179"/>
      <c r="AA132" s="179"/>
      <c r="AB132" s="179"/>
      <c r="AC132" s="179"/>
      <c r="AD132" s="179"/>
      <c r="AE132" s="179"/>
      <c r="AF132" s="179"/>
      <c r="AG132" s="17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179"/>
      <c r="AU132" s="179"/>
      <c r="AV132" s="179"/>
      <c r="AW132" s="179"/>
      <c r="AX132" s="179"/>
      <c r="AY132" s="179"/>
      <c r="AZ132" s="179"/>
      <c r="BA132" s="179"/>
      <c r="BB132" s="179"/>
      <c r="BC132" s="179"/>
      <c r="BD132" s="179"/>
      <c r="BE132" s="179"/>
      <c r="BF132" s="179"/>
      <c r="BG132" s="179"/>
      <c r="BH132" s="179"/>
      <c r="BI132" s="179"/>
      <c r="BJ132" s="179"/>
      <c r="BK132" s="179"/>
      <c r="BL132" s="179"/>
      <c r="BM132" s="179"/>
      <c r="BN132" s="179"/>
      <c r="BO132" s="179"/>
      <c r="BP132" s="179"/>
      <c r="BQ132" s="179"/>
      <c r="BR132" s="179"/>
      <c r="BS132" s="179"/>
      <c r="BT132" s="179"/>
      <c r="BU132" s="179"/>
      <c r="BV132" s="179"/>
      <c r="BW132" s="179"/>
      <c r="BX132" s="179"/>
      <c r="BY132" s="179"/>
      <c r="BZ132" s="179"/>
      <c r="CA132" s="179"/>
      <c r="CB132" s="179"/>
      <c r="CC132" s="179"/>
      <c r="CD132" s="179"/>
      <c r="CE132" s="179"/>
      <c r="CF132" s="179"/>
      <c r="CG132" s="179"/>
      <c r="CH132" s="179"/>
      <c r="CI132" s="179"/>
      <c r="CJ132" s="179"/>
      <c r="CK132" s="179"/>
      <c r="CL132" s="179"/>
      <c r="CM132" s="179"/>
      <c r="CN132" s="179"/>
      <c r="CO132" s="179"/>
      <c r="CP132" s="179"/>
      <c r="CQ132" s="179"/>
      <c r="CR132" s="179"/>
      <c r="CS132" s="179"/>
      <c r="CT132" s="179"/>
      <c r="CU132" s="179"/>
      <c r="CV132" s="179"/>
      <c r="CW132" s="179"/>
      <c r="CX132" s="179"/>
      <c r="CY132" s="179"/>
      <c r="CZ132" s="179"/>
      <c r="DA132" s="179"/>
      <c r="DB132" s="179"/>
      <c r="DC132" s="179"/>
      <c r="DD132" s="179"/>
      <c r="DE132" s="179"/>
      <c r="DF132" s="179"/>
      <c r="DG132" s="179"/>
      <c r="DH132" s="179"/>
      <c r="DI132" s="179"/>
      <c r="DJ132" s="179"/>
      <c r="DK132" s="179"/>
      <c r="DL132" s="179"/>
      <c r="DM132" s="179"/>
      <c r="DN132" s="179"/>
      <c r="DO132" s="179"/>
      <c r="DP132" s="179"/>
      <c r="DQ132" s="179"/>
      <c r="DR132" s="179"/>
      <c r="DS132" s="179"/>
      <c r="DT132" s="179"/>
      <c r="DU132" s="179"/>
      <c r="DV132" s="179"/>
      <c r="DW132" s="179"/>
      <c r="DX132" s="179"/>
      <c r="DY132" s="179"/>
      <c r="DZ132" s="179"/>
      <c r="EA132" s="179"/>
      <c r="EB132" s="179"/>
      <c r="EC132" s="179"/>
      <c r="ED132" s="179"/>
      <c r="EE132" s="179"/>
      <c r="EF132" s="179"/>
      <c r="EG132" s="179"/>
      <c r="EH132" s="179"/>
      <c r="EI132" s="179"/>
      <c r="EJ132" s="179"/>
      <c r="EK132" s="179"/>
      <c r="EL132" s="179"/>
      <c r="EM132" s="179"/>
      <c r="EN132" s="179"/>
      <c r="EO132" s="179"/>
      <c r="EP132" s="179"/>
      <c r="EQ132" s="179"/>
      <c r="ER132" s="179"/>
      <c r="ES132" s="179"/>
      <c r="ET132" s="179"/>
      <c r="EU132" s="179"/>
      <c r="EV132" s="179"/>
      <c r="EW132" s="179"/>
      <c r="EX132" s="179"/>
      <c r="EY132" s="179"/>
      <c r="EZ132" s="179"/>
      <c r="FA132" s="179"/>
      <c r="FB132" s="179"/>
      <c r="FC132" s="179"/>
      <c r="FD132" s="179"/>
      <c r="FE132" s="179"/>
      <c r="FF132" s="179"/>
      <c r="FG132" s="179"/>
      <c r="FH132" s="179"/>
      <c r="FI132" s="179"/>
      <c r="FJ132" s="179"/>
      <c r="FK132" s="193"/>
      <c r="FL132" s="107"/>
      <c r="FM132" s="107"/>
      <c r="FN132" s="107"/>
      <c r="FO132" s="107"/>
      <c r="FP132" s="107"/>
      <c r="FQ132" s="107"/>
      <c r="FR132" s="107"/>
      <c r="FS132" s="107"/>
      <c r="FT132" s="107"/>
    </row>
    <row r="133" spans="1:176" ht="14.25" customHeight="1">
      <c r="A133" s="16"/>
      <c r="B133" s="16">
        <v>4</v>
      </c>
      <c r="C133" s="197" t="s">
        <v>529</v>
      </c>
      <c r="D133" s="14"/>
      <c r="E133" s="14">
        <v>230</v>
      </c>
      <c r="F133" s="16">
        <v>2010</v>
      </c>
      <c r="G133" s="16"/>
      <c r="H133" s="14">
        <v>2</v>
      </c>
      <c r="I133" s="14">
        <v>2</v>
      </c>
      <c r="J133" s="14"/>
      <c r="K133" s="14">
        <v>2</v>
      </c>
      <c r="L133" s="14"/>
      <c r="M133" s="14">
        <v>2010</v>
      </c>
      <c r="N133" s="14">
        <v>2</v>
      </c>
      <c r="O133" s="169"/>
      <c r="P133" s="179"/>
      <c r="Q133" s="179"/>
      <c r="R133" s="179"/>
      <c r="S133" s="179"/>
      <c r="T133" s="179"/>
      <c r="U133" s="179"/>
      <c r="V133" s="178"/>
      <c r="W133" s="178"/>
      <c r="X133" s="178"/>
      <c r="Y133" s="179"/>
      <c r="Z133" s="179"/>
      <c r="AA133" s="179"/>
      <c r="AB133" s="179"/>
      <c r="AC133" s="179"/>
      <c r="AD133" s="179"/>
      <c r="AE133" s="179"/>
      <c r="AF133" s="179"/>
      <c r="AG133" s="17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179"/>
      <c r="AU133" s="179"/>
      <c r="AV133" s="179"/>
      <c r="AW133" s="179"/>
      <c r="AX133" s="179"/>
      <c r="AY133" s="179"/>
      <c r="AZ133" s="179"/>
      <c r="BA133" s="179"/>
      <c r="BB133" s="179"/>
      <c r="BC133" s="179"/>
      <c r="BD133" s="179"/>
      <c r="BE133" s="179"/>
      <c r="BF133" s="179"/>
      <c r="BG133" s="179"/>
      <c r="BH133" s="179"/>
      <c r="BI133" s="179"/>
      <c r="BJ133" s="179"/>
      <c r="BK133" s="179"/>
      <c r="BL133" s="179"/>
      <c r="BM133" s="179"/>
      <c r="BN133" s="179"/>
      <c r="BO133" s="179"/>
      <c r="BP133" s="179"/>
      <c r="BQ133" s="179"/>
      <c r="BR133" s="179"/>
      <c r="BS133" s="179"/>
      <c r="BT133" s="179"/>
      <c r="BU133" s="179"/>
      <c r="BV133" s="179"/>
      <c r="BW133" s="179"/>
      <c r="BX133" s="179"/>
      <c r="BY133" s="179"/>
      <c r="BZ133" s="179"/>
      <c r="CA133" s="179"/>
      <c r="CB133" s="179"/>
      <c r="CC133" s="179"/>
      <c r="CD133" s="179"/>
      <c r="CE133" s="179"/>
      <c r="CF133" s="179"/>
      <c r="CG133" s="179"/>
      <c r="CH133" s="179"/>
      <c r="CI133" s="179"/>
      <c r="CJ133" s="179"/>
      <c r="CK133" s="179"/>
      <c r="CL133" s="179"/>
      <c r="CM133" s="179"/>
      <c r="CN133" s="179"/>
      <c r="CO133" s="179"/>
      <c r="CP133" s="179"/>
      <c r="CQ133" s="179"/>
      <c r="CR133" s="179"/>
      <c r="CS133" s="179"/>
      <c r="CT133" s="179"/>
      <c r="CU133" s="179"/>
      <c r="CV133" s="179"/>
      <c r="CW133" s="179"/>
      <c r="CX133" s="179"/>
      <c r="CY133" s="179"/>
      <c r="CZ133" s="179"/>
      <c r="DA133" s="179"/>
      <c r="DB133" s="179"/>
      <c r="DC133" s="179"/>
      <c r="DD133" s="179"/>
      <c r="DE133" s="179"/>
      <c r="DF133" s="179"/>
      <c r="DG133" s="179"/>
      <c r="DH133" s="179"/>
      <c r="DI133" s="179"/>
      <c r="DJ133" s="179"/>
      <c r="DK133" s="179"/>
      <c r="DL133" s="179"/>
      <c r="DM133" s="179"/>
      <c r="DN133" s="179"/>
      <c r="DO133" s="179"/>
      <c r="DP133" s="179"/>
      <c r="DQ133" s="179"/>
      <c r="DR133" s="179"/>
      <c r="DS133" s="179"/>
      <c r="DT133" s="179"/>
      <c r="DU133" s="179"/>
      <c r="DV133" s="179"/>
      <c r="DW133" s="179"/>
      <c r="DX133" s="179"/>
      <c r="DY133" s="179"/>
      <c r="DZ133" s="179"/>
      <c r="EA133" s="179"/>
      <c r="EB133" s="179"/>
      <c r="EC133" s="179"/>
      <c r="ED133" s="179"/>
      <c r="EE133" s="179"/>
      <c r="EF133" s="179"/>
      <c r="EG133" s="179"/>
      <c r="EH133" s="179"/>
      <c r="EI133" s="179"/>
      <c r="EJ133" s="179"/>
      <c r="EK133" s="179"/>
      <c r="EL133" s="179"/>
      <c r="EM133" s="179"/>
      <c r="EN133" s="179"/>
      <c r="EO133" s="179"/>
      <c r="EP133" s="179"/>
      <c r="EQ133" s="179"/>
      <c r="ER133" s="179"/>
      <c r="ES133" s="179"/>
      <c r="ET133" s="179"/>
      <c r="EU133" s="179"/>
      <c r="EV133" s="179"/>
      <c r="EW133" s="179"/>
      <c r="EX133" s="179"/>
      <c r="EY133" s="179"/>
      <c r="EZ133" s="179"/>
      <c r="FA133" s="179"/>
      <c r="FB133" s="179"/>
      <c r="FC133" s="179"/>
      <c r="FD133" s="179"/>
      <c r="FE133" s="179"/>
      <c r="FF133" s="179"/>
      <c r="FG133" s="179"/>
      <c r="FH133" s="179"/>
      <c r="FI133" s="179"/>
      <c r="FJ133" s="179"/>
      <c r="FK133" s="193"/>
      <c r="FL133" s="107"/>
      <c r="FM133" s="107"/>
      <c r="FN133" s="107"/>
      <c r="FO133" s="107"/>
      <c r="FP133" s="107"/>
      <c r="FQ133" s="107"/>
      <c r="FR133" s="107"/>
      <c r="FS133" s="107"/>
      <c r="FT133" s="107"/>
    </row>
    <row r="134" spans="1:176" ht="14.25" customHeight="1">
      <c r="A134" s="162">
        <f>A129+1</f>
        <v>23</v>
      </c>
      <c r="B134" s="163" t="s">
        <v>187</v>
      </c>
      <c r="C134" s="205"/>
      <c r="D134" s="209">
        <v>6</v>
      </c>
      <c r="E134" s="198">
        <f>SUM(E135:E140)</f>
        <v>6330</v>
      </c>
      <c r="F134" s="210">
        <v>3</v>
      </c>
      <c r="G134" s="166"/>
      <c r="H134" s="164">
        <f t="shared" ref="H134:L134" si="46">SUM(H135:H140)</f>
        <v>34</v>
      </c>
      <c r="I134" s="164">
        <f t="shared" si="46"/>
        <v>26</v>
      </c>
      <c r="J134" s="164">
        <f t="shared" si="46"/>
        <v>23</v>
      </c>
      <c r="K134" s="164">
        <f t="shared" si="46"/>
        <v>9</v>
      </c>
      <c r="L134" s="164">
        <f t="shared" si="46"/>
        <v>2</v>
      </c>
      <c r="M134" s="209">
        <v>3</v>
      </c>
      <c r="N134" s="209">
        <v>3</v>
      </c>
      <c r="O134" s="164">
        <f>SUM(O135:O140)</f>
        <v>1</v>
      </c>
      <c r="P134" s="211">
        <v>2013</v>
      </c>
      <c r="Q134" s="179">
        <v>1</v>
      </c>
      <c r="R134" s="179">
        <v>2018</v>
      </c>
      <c r="S134" s="179">
        <v>2017</v>
      </c>
      <c r="T134" s="179">
        <v>3</v>
      </c>
      <c r="U134" s="179"/>
      <c r="V134" s="178"/>
      <c r="W134" s="178"/>
      <c r="X134" s="178"/>
      <c r="Y134" s="179"/>
      <c r="Z134" s="179"/>
      <c r="AA134" s="179"/>
      <c r="AB134" s="179"/>
      <c r="AC134" s="179"/>
      <c r="AD134" s="179"/>
      <c r="AE134" s="179"/>
      <c r="AF134" s="179"/>
      <c r="AG134" s="17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179"/>
      <c r="AU134" s="179"/>
      <c r="AV134" s="179"/>
      <c r="AW134" s="179"/>
      <c r="AX134" s="179"/>
      <c r="AY134" s="179"/>
      <c r="AZ134" s="179"/>
      <c r="BA134" s="179"/>
      <c r="BB134" s="179"/>
      <c r="BC134" s="179"/>
      <c r="BD134" s="179"/>
      <c r="BE134" s="179"/>
      <c r="BF134" s="179"/>
      <c r="BG134" s="179"/>
      <c r="BH134" s="179"/>
      <c r="BI134" s="179"/>
      <c r="BJ134" s="179"/>
      <c r="BK134" s="179"/>
      <c r="BL134" s="179"/>
      <c r="BM134" s="179"/>
      <c r="BN134" s="179"/>
      <c r="BO134" s="179"/>
      <c r="BP134" s="179"/>
      <c r="BQ134" s="179"/>
      <c r="BR134" s="179"/>
      <c r="BS134" s="179"/>
      <c r="BT134" s="179"/>
      <c r="BU134" s="179"/>
      <c r="BV134" s="179"/>
      <c r="BW134" s="179"/>
      <c r="BX134" s="179"/>
      <c r="BY134" s="179"/>
      <c r="BZ134" s="179"/>
      <c r="CA134" s="179"/>
      <c r="CB134" s="179"/>
      <c r="CC134" s="179"/>
      <c r="CD134" s="179"/>
      <c r="CE134" s="179"/>
      <c r="CF134" s="179"/>
      <c r="CG134" s="179"/>
      <c r="CH134" s="179"/>
      <c r="CI134" s="179"/>
      <c r="CJ134" s="179"/>
      <c r="CK134" s="179"/>
      <c r="CL134" s="179"/>
      <c r="CM134" s="179"/>
      <c r="CN134" s="179"/>
      <c r="CO134" s="179"/>
      <c r="CP134" s="179"/>
      <c r="CQ134" s="179"/>
      <c r="CR134" s="179"/>
      <c r="CS134" s="179"/>
      <c r="CT134" s="179"/>
      <c r="CU134" s="179"/>
      <c r="CV134" s="179"/>
      <c r="CW134" s="179"/>
      <c r="CX134" s="179"/>
      <c r="CY134" s="179"/>
      <c r="CZ134" s="179"/>
      <c r="DA134" s="179"/>
      <c r="DB134" s="179"/>
      <c r="DC134" s="179"/>
      <c r="DD134" s="179"/>
      <c r="DE134" s="179"/>
      <c r="DF134" s="179"/>
      <c r="DG134" s="179"/>
      <c r="DH134" s="179"/>
      <c r="DI134" s="179"/>
      <c r="DJ134" s="179"/>
      <c r="DK134" s="179"/>
      <c r="DL134" s="179"/>
      <c r="DM134" s="179"/>
      <c r="DN134" s="179"/>
      <c r="DO134" s="179"/>
      <c r="DP134" s="179"/>
      <c r="DQ134" s="179"/>
      <c r="DR134" s="179"/>
      <c r="DS134" s="179"/>
      <c r="DT134" s="179"/>
      <c r="DU134" s="179"/>
      <c r="DV134" s="179"/>
      <c r="DW134" s="179"/>
      <c r="DX134" s="179"/>
      <c r="DY134" s="179"/>
      <c r="DZ134" s="179"/>
      <c r="EA134" s="179"/>
      <c r="EB134" s="179"/>
      <c r="EC134" s="179"/>
      <c r="ED134" s="179"/>
      <c r="EE134" s="179"/>
      <c r="EF134" s="179"/>
      <c r="EG134" s="179"/>
      <c r="EH134" s="179"/>
      <c r="EI134" s="179"/>
      <c r="EJ134" s="179"/>
      <c r="EK134" s="179"/>
      <c r="EL134" s="179"/>
      <c r="EM134" s="179"/>
      <c r="EN134" s="179"/>
      <c r="EO134" s="179"/>
      <c r="EP134" s="211">
        <v>34</v>
      </c>
      <c r="EQ134" s="211">
        <v>23</v>
      </c>
      <c r="ER134" s="211">
        <v>9</v>
      </c>
      <c r="ES134" s="179">
        <v>2</v>
      </c>
      <c r="ET134" s="179"/>
      <c r="EU134" s="179"/>
      <c r="EV134" s="211">
        <v>26</v>
      </c>
      <c r="EW134" s="211">
        <v>15</v>
      </c>
      <c r="EX134" s="211">
        <v>9</v>
      </c>
      <c r="EY134" s="179">
        <v>2</v>
      </c>
      <c r="EZ134" s="211">
        <v>2</v>
      </c>
      <c r="FA134" s="211">
        <v>2</v>
      </c>
      <c r="FB134" s="179"/>
      <c r="FC134" s="179"/>
      <c r="FD134" s="211">
        <v>5</v>
      </c>
      <c r="FE134" s="211">
        <v>5</v>
      </c>
      <c r="FF134" s="179"/>
      <c r="FG134" s="179"/>
      <c r="FH134" s="179">
        <v>2011</v>
      </c>
      <c r="FI134" s="211">
        <v>3</v>
      </c>
      <c r="FJ134" s="211">
        <f>2929+757+642</f>
        <v>4328</v>
      </c>
      <c r="FK134" s="193"/>
      <c r="FL134" s="107"/>
      <c r="FM134" s="107"/>
      <c r="FN134" s="107"/>
      <c r="FO134" s="107"/>
      <c r="FP134" s="107"/>
      <c r="FQ134" s="107"/>
      <c r="FR134" s="107"/>
      <c r="FS134" s="107"/>
      <c r="FT134" s="107"/>
    </row>
    <row r="135" spans="1:176" ht="15.75" customHeight="1">
      <c r="A135" s="16"/>
      <c r="B135" s="16">
        <v>1</v>
      </c>
      <c r="C135" s="17" t="s">
        <v>530</v>
      </c>
      <c r="D135" s="14"/>
      <c r="E135" s="55">
        <v>2900</v>
      </c>
      <c r="F135" s="19">
        <v>2012</v>
      </c>
      <c r="G135" s="16"/>
      <c r="H135" s="17">
        <v>23</v>
      </c>
      <c r="I135" s="17">
        <v>15</v>
      </c>
      <c r="J135" s="17">
        <v>23</v>
      </c>
      <c r="K135" s="14"/>
      <c r="L135" s="14"/>
      <c r="M135" s="14"/>
      <c r="N135" s="14"/>
      <c r="O135" s="212">
        <v>1</v>
      </c>
      <c r="P135" s="14"/>
      <c r="Q135" s="14"/>
      <c r="R135" s="179"/>
      <c r="S135" s="59"/>
      <c r="T135" s="59"/>
      <c r="U135" s="14"/>
      <c r="V135" s="195"/>
      <c r="W135" s="195"/>
      <c r="X135" s="195"/>
      <c r="Y135" s="14"/>
      <c r="Z135" s="14"/>
      <c r="AA135" s="14"/>
      <c r="AB135" s="14"/>
      <c r="AC135" s="14"/>
      <c r="AD135" s="14"/>
      <c r="AE135" s="14"/>
      <c r="AF135" s="14"/>
      <c r="AG135" s="14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179"/>
      <c r="AU135" s="179"/>
      <c r="AV135" s="179"/>
      <c r="AW135" s="179"/>
      <c r="AX135" s="179"/>
      <c r="AY135" s="179"/>
      <c r="AZ135" s="179"/>
      <c r="BA135" s="179"/>
      <c r="BB135" s="14"/>
      <c r="BC135" s="14"/>
      <c r="BD135" s="14"/>
      <c r="BE135" s="14"/>
      <c r="BF135" s="14"/>
      <c r="BG135" s="14"/>
      <c r="BH135" s="213"/>
      <c r="BI135" s="213"/>
      <c r="BJ135" s="213"/>
      <c r="BK135" s="213"/>
      <c r="BL135" s="213"/>
      <c r="BM135" s="213"/>
      <c r="BN135" s="213"/>
      <c r="BO135" s="213"/>
      <c r="BP135" s="213"/>
      <c r="BQ135" s="213"/>
      <c r="BR135" s="213"/>
      <c r="BS135" s="213"/>
      <c r="BT135" s="213"/>
      <c r="BU135" s="213"/>
      <c r="BV135" s="213"/>
      <c r="BW135" s="213"/>
      <c r="BX135" s="213"/>
      <c r="BY135" s="213"/>
      <c r="BZ135" s="213"/>
      <c r="CA135" s="213"/>
      <c r="CB135" s="213"/>
      <c r="CC135" s="213"/>
      <c r="CD135" s="213"/>
      <c r="CE135" s="213"/>
      <c r="CF135" s="213"/>
      <c r="CG135" s="213"/>
      <c r="CH135" s="213"/>
      <c r="CI135" s="213"/>
      <c r="CJ135" s="213"/>
      <c r="CK135" s="213"/>
      <c r="CL135" s="213"/>
      <c r="CM135" s="213"/>
      <c r="CN135" s="213"/>
      <c r="CO135" s="213"/>
      <c r="CP135" s="213"/>
      <c r="CQ135" s="213"/>
      <c r="CR135" s="213"/>
      <c r="CS135" s="213"/>
      <c r="CT135" s="213"/>
      <c r="CU135" s="213"/>
      <c r="CV135" s="213"/>
      <c r="CW135" s="213"/>
      <c r="CX135" s="213"/>
      <c r="CY135" s="213"/>
      <c r="CZ135" s="213"/>
      <c r="DA135" s="213"/>
      <c r="DB135" s="213"/>
      <c r="DC135" s="213"/>
      <c r="DD135" s="213"/>
      <c r="DE135" s="213"/>
      <c r="DF135" s="213"/>
      <c r="DG135" s="213"/>
      <c r="DH135" s="213"/>
      <c r="DI135" s="213"/>
      <c r="DJ135" s="213"/>
      <c r="DK135" s="213"/>
      <c r="DL135" s="213"/>
      <c r="DM135" s="213"/>
      <c r="DN135" s="213"/>
      <c r="DO135" s="213"/>
      <c r="DP135" s="213"/>
      <c r="DQ135" s="213"/>
      <c r="DR135" s="213"/>
      <c r="DS135" s="213"/>
      <c r="DT135" s="213"/>
      <c r="DU135" s="213"/>
      <c r="DV135" s="213"/>
      <c r="DW135" s="213"/>
      <c r="DX135" s="213"/>
      <c r="DY135" s="213"/>
      <c r="DZ135" s="213"/>
      <c r="EA135" s="213"/>
      <c r="EB135" s="213"/>
      <c r="EC135" s="213"/>
      <c r="ED135" s="213"/>
      <c r="EE135" s="213"/>
      <c r="EF135" s="213"/>
      <c r="EG135" s="213"/>
      <c r="EH135" s="213"/>
      <c r="EI135" s="213"/>
      <c r="EJ135" s="213"/>
      <c r="EK135" s="213"/>
      <c r="EL135" s="213"/>
      <c r="EM135" s="213"/>
      <c r="EN135" s="213"/>
      <c r="EO135" s="213"/>
      <c r="EP135" s="179"/>
      <c r="EQ135" s="179"/>
      <c r="ER135" s="179"/>
      <c r="ES135" s="179"/>
      <c r="ET135" s="179"/>
      <c r="EU135" s="179"/>
      <c r="EV135" s="179"/>
      <c r="EW135" s="179"/>
      <c r="EX135" s="179"/>
      <c r="EY135" s="179"/>
      <c r="EZ135" s="179"/>
      <c r="FA135" s="179"/>
      <c r="FB135" s="179"/>
      <c r="FD135" s="179"/>
      <c r="FE135" s="179"/>
      <c r="FF135" s="179"/>
      <c r="FH135" s="179"/>
      <c r="FI135" s="179"/>
      <c r="FJ135" s="179"/>
      <c r="FK135" s="107"/>
      <c r="FL135" s="107"/>
      <c r="FM135" s="107"/>
      <c r="FN135" s="107"/>
      <c r="FO135" s="107"/>
      <c r="FP135" s="107"/>
      <c r="FQ135" s="107"/>
      <c r="FR135" s="107"/>
      <c r="FS135" s="107"/>
      <c r="FT135" s="107"/>
    </row>
    <row r="136" spans="1:176" ht="15.75" customHeight="1">
      <c r="A136" s="16"/>
      <c r="B136" s="16">
        <v>2</v>
      </c>
      <c r="C136" s="17" t="s">
        <v>531</v>
      </c>
      <c r="D136" s="14"/>
      <c r="E136" s="17">
        <v>642</v>
      </c>
      <c r="F136" s="16"/>
      <c r="G136" s="16"/>
      <c r="H136" s="17">
        <v>2</v>
      </c>
      <c r="I136" s="17">
        <v>2</v>
      </c>
      <c r="J136" s="17"/>
      <c r="K136" s="17">
        <v>2</v>
      </c>
      <c r="L136" s="14"/>
      <c r="M136" s="14"/>
      <c r="N136" s="14"/>
      <c r="O136" s="169"/>
      <c r="P136" s="14"/>
      <c r="Q136" s="14"/>
      <c r="R136" s="179"/>
      <c r="S136" s="59"/>
      <c r="T136" s="59"/>
      <c r="U136" s="14"/>
      <c r="V136" s="195"/>
      <c r="W136" s="195"/>
      <c r="X136" s="195"/>
      <c r="Y136" s="14"/>
      <c r="Z136" s="14"/>
      <c r="AA136" s="14"/>
      <c r="AB136" s="14"/>
      <c r="AC136" s="14"/>
      <c r="AD136" s="14"/>
      <c r="AE136" s="14"/>
      <c r="AF136" s="14"/>
      <c r="AG136" s="14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179"/>
      <c r="AU136" s="179"/>
      <c r="AV136" s="179"/>
      <c r="AW136" s="179"/>
      <c r="AX136" s="179"/>
      <c r="AY136" s="179"/>
      <c r="AZ136" s="179"/>
      <c r="BA136" s="179"/>
      <c r="BB136" s="14"/>
      <c r="BC136" s="14"/>
      <c r="BD136" s="14"/>
      <c r="BE136" s="14"/>
      <c r="BF136" s="14"/>
      <c r="BG136" s="14"/>
      <c r="BH136" s="213"/>
      <c r="BI136" s="213"/>
      <c r="BJ136" s="213"/>
      <c r="BK136" s="213"/>
      <c r="BL136" s="213"/>
      <c r="BM136" s="213"/>
      <c r="BN136" s="213"/>
      <c r="BO136" s="213"/>
      <c r="BP136" s="213"/>
      <c r="BQ136" s="213"/>
      <c r="BR136" s="213"/>
      <c r="BS136" s="213"/>
      <c r="BT136" s="213"/>
      <c r="BU136" s="213"/>
      <c r="BV136" s="213"/>
      <c r="BW136" s="213"/>
      <c r="BX136" s="213"/>
      <c r="BY136" s="213"/>
      <c r="BZ136" s="213"/>
      <c r="CA136" s="213"/>
      <c r="CB136" s="213"/>
      <c r="CC136" s="213"/>
      <c r="CD136" s="213"/>
      <c r="CE136" s="213"/>
      <c r="CF136" s="213"/>
      <c r="CG136" s="213"/>
      <c r="CH136" s="213"/>
      <c r="CI136" s="213"/>
      <c r="CJ136" s="213"/>
      <c r="CK136" s="213"/>
      <c r="CL136" s="213"/>
      <c r="CM136" s="213"/>
      <c r="CN136" s="213"/>
      <c r="CO136" s="213"/>
      <c r="CP136" s="213"/>
      <c r="CQ136" s="213"/>
      <c r="CR136" s="213"/>
      <c r="CS136" s="213"/>
      <c r="CT136" s="213"/>
      <c r="CU136" s="213"/>
      <c r="CV136" s="213"/>
      <c r="CW136" s="213"/>
      <c r="CX136" s="213"/>
      <c r="CY136" s="213"/>
      <c r="CZ136" s="213"/>
      <c r="DA136" s="213"/>
      <c r="DB136" s="213"/>
      <c r="DC136" s="213"/>
      <c r="DD136" s="213"/>
      <c r="DE136" s="213"/>
      <c r="DF136" s="213"/>
      <c r="DG136" s="213"/>
      <c r="DH136" s="213"/>
      <c r="DI136" s="213"/>
      <c r="DJ136" s="213"/>
      <c r="DK136" s="213"/>
      <c r="DL136" s="213"/>
      <c r="DM136" s="213"/>
      <c r="DN136" s="213"/>
      <c r="DO136" s="213"/>
      <c r="DP136" s="213"/>
      <c r="DQ136" s="213"/>
      <c r="DR136" s="213"/>
      <c r="DS136" s="213"/>
      <c r="DT136" s="213"/>
      <c r="DU136" s="213"/>
      <c r="DV136" s="213"/>
      <c r="DW136" s="213"/>
      <c r="DX136" s="213"/>
      <c r="DY136" s="213"/>
      <c r="DZ136" s="213"/>
      <c r="EA136" s="213"/>
      <c r="EB136" s="213"/>
      <c r="EC136" s="213"/>
      <c r="ED136" s="213"/>
      <c r="EE136" s="213"/>
      <c r="EF136" s="213"/>
      <c r="EG136" s="213"/>
      <c r="EH136" s="213"/>
      <c r="EI136" s="213"/>
      <c r="EJ136" s="213"/>
      <c r="EK136" s="213"/>
      <c r="EL136" s="213"/>
      <c r="EM136" s="213"/>
      <c r="EN136" s="213"/>
      <c r="EO136" s="213"/>
      <c r="EP136" s="179"/>
      <c r="EQ136" s="179"/>
      <c r="ER136" s="179"/>
      <c r="ES136" s="179"/>
      <c r="ET136" s="179"/>
      <c r="EU136" s="179"/>
      <c r="EV136" s="179"/>
      <c r="EW136" s="179"/>
      <c r="EX136" s="179"/>
      <c r="EY136" s="179"/>
      <c r="EZ136" s="179"/>
      <c r="FA136" s="179"/>
      <c r="FB136" s="179"/>
      <c r="FD136" s="179"/>
      <c r="FE136" s="179"/>
      <c r="FF136" s="179"/>
      <c r="FH136" s="179"/>
      <c r="FI136" s="179"/>
      <c r="FJ136" s="179"/>
      <c r="FK136" s="107"/>
      <c r="FL136" s="107"/>
      <c r="FM136" s="107"/>
      <c r="FN136" s="107"/>
      <c r="FO136" s="107"/>
      <c r="FP136" s="107"/>
      <c r="FQ136" s="107"/>
      <c r="FR136" s="107"/>
      <c r="FS136" s="107"/>
      <c r="FT136" s="107"/>
    </row>
    <row r="137" spans="1:176" ht="15.75" customHeight="1">
      <c r="A137" s="16"/>
      <c r="B137" s="16">
        <v>3</v>
      </c>
      <c r="C137" s="17" t="s">
        <v>532</v>
      </c>
      <c r="D137" s="14"/>
      <c r="E137" s="17">
        <v>757</v>
      </c>
      <c r="F137" s="16"/>
      <c r="G137" s="16"/>
      <c r="H137" s="17">
        <v>4</v>
      </c>
      <c r="I137" s="17">
        <v>4</v>
      </c>
      <c r="J137" s="14"/>
      <c r="K137" s="17">
        <v>2</v>
      </c>
      <c r="L137" s="17">
        <v>2</v>
      </c>
      <c r="M137" s="14"/>
      <c r="N137" s="14"/>
      <c r="O137" s="169"/>
      <c r="P137" s="14"/>
      <c r="Q137" s="14"/>
      <c r="R137" s="179"/>
      <c r="S137" s="59"/>
      <c r="T137" s="59"/>
      <c r="U137" s="14"/>
      <c r="V137" s="195"/>
      <c r="W137" s="195"/>
      <c r="X137" s="195"/>
      <c r="Y137" s="14"/>
      <c r="Z137" s="14"/>
      <c r="AA137" s="14"/>
      <c r="AB137" s="14"/>
      <c r="AC137" s="14"/>
      <c r="AD137" s="14"/>
      <c r="AE137" s="14"/>
      <c r="AF137" s="14"/>
      <c r="AG137" s="14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179"/>
      <c r="AU137" s="179"/>
      <c r="AV137" s="179"/>
      <c r="AW137" s="179"/>
      <c r="AX137" s="179"/>
      <c r="AY137" s="179"/>
      <c r="AZ137" s="179"/>
      <c r="BA137" s="179"/>
      <c r="BB137" s="14"/>
      <c r="BC137" s="14"/>
      <c r="BD137" s="14"/>
      <c r="BE137" s="14"/>
      <c r="BF137" s="14"/>
      <c r="BG137" s="14"/>
      <c r="BH137" s="213"/>
      <c r="BI137" s="213"/>
      <c r="BJ137" s="213"/>
      <c r="BK137" s="213"/>
      <c r="BL137" s="213"/>
      <c r="BM137" s="213"/>
      <c r="BN137" s="213"/>
      <c r="BO137" s="213"/>
      <c r="BP137" s="213"/>
      <c r="BQ137" s="213"/>
      <c r="BR137" s="213"/>
      <c r="BS137" s="213"/>
      <c r="BT137" s="213"/>
      <c r="BU137" s="213"/>
      <c r="BV137" s="213"/>
      <c r="BW137" s="213"/>
      <c r="BX137" s="213"/>
      <c r="BY137" s="213"/>
      <c r="BZ137" s="213"/>
      <c r="CA137" s="213"/>
      <c r="CB137" s="213"/>
      <c r="CC137" s="213"/>
      <c r="CD137" s="213"/>
      <c r="CE137" s="213"/>
      <c r="CF137" s="213"/>
      <c r="CG137" s="213"/>
      <c r="CH137" s="213"/>
      <c r="CI137" s="213"/>
      <c r="CJ137" s="213"/>
      <c r="CK137" s="213"/>
      <c r="CL137" s="213"/>
      <c r="CM137" s="213"/>
      <c r="CN137" s="213"/>
      <c r="CO137" s="213"/>
      <c r="CP137" s="213"/>
      <c r="CQ137" s="213"/>
      <c r="CR137" s="213"/>
      <c r="CS137" s="213"/>
      <c r="CT137" s="213"/>
      <c r="CU137" s="213"/>
      <c r="CV137" s="213"/>
      <c r="CW137" s="213"/>
      <c r="CX137" s="213"/>
      <c r="CY137" s="213"/>
      <c r="CZ137" s="213"/>
      <c r="DA137" s="213"/>
      <c r="DB137" s="213"/>
      <c r="DC137" s="213"/>
      <c r="DD137" s="213"/>
      <c r="DE137" s="213"/>
      <c r="DF137" s="213"/>
      <c r="DG137" s="213"/>
      <c r="DH137" s="213"/>
      <c r="DI137" s="213"/>
      <c r="DJ137" s="213"/>
      <c r="DK137" s="213"/>
      <c r="DL137" s="213"/>
      <c r="DM137" s="213"/>
      <c r="DN137" s="213"/>
      <c r="DO137" s="213"/>
      <c r="DP137" s="213"/>
      <c r="DQ137" s="213"/>
      <c r="DR137" s="213"/>
      <c r="DS137" s="213"/>
      <c r="DT137" s="213"/>
      <c r="DU137" s="213"/>
      <c r="DV137" s="213"/>
      <c r="DW137" s="213"/>
      <c r="DX137" s="213"/>
      <c r="DY137" s="213"/>
      <c r="DZ137" s="213"/>
      <c r="EA137" s="213"/>
      <c r="EB137" s="213"/>
      <c r="EC137" s="213"/>
      <c r="ED137" s="213"/>
      <c r="EE137" s="213"/>
      <c r="EF137" s="213"/>
      <c r="EG137" s="213"/>
      <c r="EH137" s="213"/>
      <c r="EI137" s="213"/>
      <c r="EJ137" s="213"/>
      <c r="EK137" s="213"/>
      <c r="EL137" s="213"/>
      <c r="EM137" s="213"/>
      <c r="EN137" s="213"/>
      <c r="EO137" s="213"/>
      <c r="EP137" s="179"/>
      <c r="EQ137" s="179"/>
      <c r="ER137" s="179"/>
      <c r="ES137" s="179"/>
      <c r="ET137" s="179"/>
      <c r="EU137" s="179"/>
      <c r="EV137" s="179"/>
      <c r="EW137" s="179"/>
      <c r="EX137" s="179"/>
      <c r="EY137" s="179"/>
      <c r="EZ137" s="179"/>
      <c r="FA137" s="179"/>
      <c r="FB137" s="179"/>
      <c r="FD137" s="179"/>
      <c r="FE137" s="179"/>
      <c r="FF137" s="179"/>
      <c r="FH137" s="179"/>
      <c r="FI137" s="179"/>
      <c r="FJ137" s="179"/>
      <c r="FK137" s="107"/>
      <c r="FL137" s="107"/>
      <c r="FM137" s="107"/>
      <c r="FN137" s="107"/>
      <c r="FO137" s="107"/>
      <c r="FP137" s="107"/>
      <c r="FQ137" s="107"/>
      <c r="FR137" s="107"/>
      <c r="FS137" s="107"/>
      <c r="FT137" s="107"/>
    </row>
    <row r="138" spans="1:176" ht="15.75" customHeight="1">
      <c r="A138" s="14"/>
      <c r="B138" s="16">
        <v>4</v>
      </c>
      <c r="C138" s="17" t="s">
        <v>533</v>
      </c>
      <c r="D138" s="14"/>
      <c r="E138" s="17">
        <v>433</v>
      </c>
      <c r="F138" s="14"/>
      <c r="G138" s="14"/>
      <c r="H138" s="17">
        <v>2</v>
      </c>
      <c r="I138" s="17">
        <v>2</v>
      </c>
      <c r="J138" s="14"/>
      <c r="K138" s="17">
        <v>2</v>
      </c>
      <c r="L138" s="14"/>
      <c r="M138" s="17">
        <v>2008</v>
      </c>
      <c r="N138" s="17">
        <v>2</v>
      </c>
      <c r="O138" s="14"/>
      <c r="P138" s="14"/>
      <c r="Q138" s="14"/>
      <c r="R138" s="179"/>
      <c r="S138" s="59"/>
      <c r="T138" s="59"/>
      <c r="U138" s="14"/>
      <c r="V138" s="195"/>
      <c r="W138" s="195"/>
      <c r="X138" s="195"/>
      <c r="Y138" s="14"/>
      <c r="Z138" s="14"/>
      <c r="AA138" s="14"/>
      <c r="AB138" s="14"/>
      <c r="AC138" s="14"/>
      <c r="AD138" s="14"/>
      <c r="AE138" s="14"/>
      <c r="AF138" s="14"/>
      <c r="AG138" s="14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179"/>
      <c r="AU138" s="179"/>
      <c r="AV138" s="179"/>
      <c r="AW138" s="179"/>
      <c r="AX138" s="179"/>
      <c r="AY138" s="179"/>
      <c r="AZ138" s="179"/>
      <c r="BA138" s="179"/>
      <c r="BB138" s="14"/>
      <c r="BC138" s="14"/>
      <c r="BD138" s="14"/>
      <c r="BE138" s="14"/>
      <c r="BF138" s="14"/>
      <c r="BG138" s="14"/>
      <c r="BH138" s="213"/>
      <c r="BI138" s="213"/>
      <c r="BJ138" s="213"/>
      <c r="BK138" s="213"/>
      <c r="BL138" s="213"/>
      <c r="BM138" s="213"/>
      <c r="BN138" s="213"/>
      <c r="BO138" s="213"/>
      <c r="BP138" s="213"/>
      <c r="BQ138" s="213"/>
      <c r="BR138" s="213"/>
      <c r="BS138" s="213"/>
      <c r="BT138" s="213"/>
      <c r="BU138" s="213"/>
      <c r="BV138" s="213"/>
      <c r="BW138" s="213"/>
      <c r="BX138" s="213"/>
      <c r="BY138" s="213"/>
      <c r="BZ138" s="213"/>
      <c r="CA138" s="213"/>
      <c r="CB138" s="213"/>
      <c r="CC138" s="213"/>
      <c r="CD138" s="213"/>
      <c r="CE138" s="213"/>
      <c r="CF138" s="213"/>
      <c r="CG138" s="213"/>
      <c r="CH138" s="213"/>
      <c r="CI138" s="213"/>
      <c r="CJ138" s="213"/>
      <c r="CK138" s="213"/>
      <c r="CL138" s="213"/>
      <c r="CM138" s="213"/>
      <c r="CN138" s="213"/>
      <c r="CO138" s="213"/>
      <c r="CP138" s="213"/>
      <c r="CQ138" s="213"/>
      <c r="CR138" s="213"/>
      <c r="CS138" s="213"/>
      <c r="CT138" s="213"/>
      <c r="CU138" s="213"/>
      <c r="CV138" s="213"/>
      <c r="CW138" s="213"/>
      <c r="CX138" s="213"/>
      <c r="CY138" s="213"/>
      <c r="CZ138" s="213"/>
      <c r="DA138" s="213"/>
      <c r="DB138" s="213"/>
      <c r="DC138" s="213"/>
      <c r="DD138" s="213"/>
      <c r="DE138" s="213"/>
      <c r="DF138" s="213"/>
      <c r="DG138" s="213"/>
      <c r="DH138" s="213"/>
      <c r="DI138" s="213"/>
      <c r="DJ138" s="213"/>
      <c r="DK138" s="213"/>
      <c r="DL138" s="213"/>
      <c r="DM138" s="213"/>
      <c r="DN138" s="213"/>
      <c r="DO138" s="213"/>
      <c r="DP138" s="213"/>
      <c r="DQ138" s="213"/>
      <c r="DR138" s="213"/>
      <c r="DS138" s="213"/>
      <c r="DT138" s="213"/>
      <c r="DU138" s="213"/>
      <c r="DV138" s="213"/>
      <c r="DW138" s="213"/>
      <c r="DX138" s="213"/>
      <c r="DY138" s="213"/>
      <c r="DZ138" s="213"/>
      <c r="EA138" s="213"/>
      <c r="EB138" s="213"/>
      <c r="EC138" s="213"/>
      <c r="ED138" s="213"/>
      <c r="EE138" s="213"/>
      <c r="EF138" s="213"/>
      <c r="EG138" s="213"/>
      <c r="EH138" s="213"/>
      <c r="EI138" s="213"/>
      <c r="EJ138" s="213"/>
      <c r="EK138" s="213"/>
      <c r="EL138" s="213"/>
      <c r="EM138" s="213"/>
      <c r="EN138" s="213"/>
      <c r="EO138" s="213"/>
      <c r="EP138" s="179"/>
      <c r="EQ138" s="179"/>
      <c r="ER138" s="179"/>
      <c r="ES138" s="179"/>
      <c r="ET138" s="179"/>
      <c r="EU138" s="179"/>
      <c r="EV138" s="179"/>
      <c r="EW138" s="179"/>
      <c r="EX138" s="179"/>
      <c r="EY138" s="179"/>
      <c r="EZ138" s="179"/>
      <c r="FA138" s="179"/>
      <c r="FB138" s="179"/>
      <c r="FD138" s="179"/>
      <c r="FE138" s="179"/>
      <c r="FF138" s="179"/>
      <c r="FH138" s="179"/>
      <c r="FI138" s="179"/>
      <c r="FJ138" s="179"/>
      <c r="FK138" s="107"/>
      <c r="FL138" s="107"/>
      <c r="FM138" s="107"/>
      <c r="FN138" s="107"/>
      <c r="FO138" s="107"/>
      <c r="FP138" s="107"/>
      <c r="FQ138" s="107"/>
      <c r="FR138" s="107"/>
      <c r="FS138" s="107"/>
      <c r="FT138" s="107"/>
    </row>
    <row r="139" spans="1:176" ht="15.75" customHeight="1">
      <c r="A139" s="14"/>
      <c r="B139" s="16">
        <v>5</v>
      </c>
      <c r="C139" s="17" t="s">
        <v>534</v>
      </c>
      <c r="D139" s="14"/>
      <c r="E139" s="17">
        <v>1159</v>
      </c>
      <c r="F139" s="17">
        <v>2011</v>
      </c>
      <c r="G139" s="14"/>
      <c r="H139" s="17">
        <v>2</v>
      </c>
      <c r="I139" s="17">
        <v>2</v>
      </c>
      <c r="J139" s="14"/>
      <c r="K139" s="17">
        <v>2</v>
      </c>
      <c r="L139" s="14"/>
      <c r="M139" s="17">
        <v>2011</v>
      </c>
      <c r="N139" s="17">
        <v>2</v>
      </c>
      <c r="O139" s="14"/>
      <c r="P139" s="14"/>
      <c r="Q139" s="14"/>
      <c r="R139" s="179"/>
      <c r="S139" s="59"/>
      <c r="T139" s="59"/>
      <c r="U139" s="14"/>
      <c r="V139" s="195"/>
      <c r="W139" s="195"/>
      <c r="X139" s="195"/>
      <c r="Y139" s="14"/>
      <c r="Z139" s="14"/>
      <c r="AA139" s="14"/>
      <c r="AB139" s="14"/>
      <c r="AC139" s="14"/>
      <c r="AD139" s="14"/>
      <c r="AE139" s="14"/>
      <c r="AF139" s="14"/>
      <c r="AG139" s="14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179"/>
      <c r="AU139" s="179"/>
      <c r="AV139" s="179"/>
      <c r="AW139" s="179"/>
      <c r="AX139" s="179"/>
      <c r="AY139" s="179"/>
      <c r="AZ139" s="179"/>
      <c r="BA139" s="179"/>
      <c r="BB139" s="14"/>
      <c r="BC139" s="14"/>
      <c r="BD139" s="14"/>
      <c r="BE139" s="14"/>
      <c r="BF139" s="14"/>
      <c r="BG139" s="14"/>
      <c r="BH139" s="213"/>
      <c r="BI139" s="213"/>
      <c r="BJ139" s="213"/>
      <c r="BK139" s="213"/>
      <c r="BL139" s="213"/>
      <c r="BM139" s="213"/>
      <c r="BN139" s="213"/>
      <c r="BO139" s="213"/>
      <c r="BP139" s="213"/>
      <c r="BQ139" s="213"/>
      <c r="BR139" s="213"/>
      <c r="BS139" s="213"/>
      <c r="BT139" s="213"/>
      <c r="BU139" s="213"/>
      <c r="BV139" s="213"/>
      <c r="BW139" s="213"/>
      <c r="BX139" s="213"/>
      <c r="BY139" s="213"/>
      <c r="BZ139" s="213"/>
      <c r="CA139" s="213"/>
      <c r="CB139" s="213"/>
      <c r="CC139" s="213"/>
      <c r="CD139" s="213"/>
      <c r="CE139" s="213"/>
      <c r="CF139" s="213"/>
      <c r="CG139" s="213"/>
      <c r="CH139" s="213"/>
      <c r="CI139" s="213"/>
      <c r="CJ139" s="213"/>
      <c r="CK139" s="213"/>
      <c r="CL139" s="213"/>
      <c r="CM139" s="213"/>
      <c r="CN139" s="213"/>
      <c r="CO139" s="213"/>
      <c r="CP139" s="213"/>
      <c r="CQ139" s="213"/>
      <c r="CR139" s="213"/>
      <c r="CS139" s="213"/>
      <c r="CT139" s="213"/>
      <c r="CU139" s="213"/>
      <c r="CV139" s="213"/>
      <c r="CW139" s="213"/>
      <c r="CX139" s="213"/>
      <c r="CY139" s="213"/>
      <c r="CZ139" s="213"/>
      <c r="DA139" s="213"/>
      <c r="DB139" s="213"/>
      <c r="DC139" s="213"/>
      <c r="DD139" s="213"/>
      <c r="DE139" s="213"/>
      <c r="DF139" s="213"/>
      <c r="DG139" s="213"/>
      <c r="DH139" s="213"/>
      <c r="DI139" s="213"/>
      <c r="DJ139" s="213"/>
      <c r="DK139" s="213"/>
      <c r="DL139" s="213"/>
      <c r="DM139" s="213"/>
      <c r="DN139" s="213"/>
      <c r="DO139" s="213"/>
      <c r="DP139" s="213"/>
      <c r="DQ139" s="213"/>
      <c r="DR139" s="213"/>
      <c r="DS139" s="213"/>
      <c r="DT139" s="213"/>
      <c r="DU139" s="213"/>
      <c r="DV139" s="213"/>
      <c r="DW139" s="213"/>
      <c r="DX139" s="213"/>
      <c r="DY139" s="213"/>
      <c r="DZ139" s="213"/>
      <c r="EA139" s="213"/>
      <c r="EB139" s="213"/>
      <c r="EC139" s="213"/>
      <c r="ED139" s="213"/>
      <c r="EE139" s="213"/>
      <c r="EF139" s="213"/>
      <c r="EG139" s="213"/>
      <c r="EH139" s="213"/>
      <c r="EI139" s="213"/>
      <c r="EJ139" s="213"/>
      <c r="EK139" s="213"/>
      <c r="EL139" s="213"/>
      <c r="EM139" s="213"/>
      <c r="EN139" s="213"/>
      <c r="EO139" s="213"/>
      <c r="EP139" s="179"/>
      <c r="EQ139" s="179"/>
      <c r="ER139" s="179"/>
      <c r="ES139" s="179"/>
      <c r="ET139" s="179"/>
      <c r="EU139" s="179"/>
      <c r="EV139" s="179"/>
      <c r="EW139" s="179"/>
      <c r="EX139" s="179"/>
      <c r="EY139" s="179"/>
      <c r="EZ139" s="179"/>
      <c r="FA139" s="179"/>
      <c r="FB139" s="179"/>
      <c r="FD139" s="179"/>
      <c r="FE139" s="179"/>
      <c r="FF139" s="179"/>
      <c r="FH139" s="179"/>
      <c r="FI139" s="179"/>
      <c r="FJ139" s="179"/>
      <c r="FK139" s="107"/>
      <c r="FL139" s="107"/>
      <c r="FM139" s="107"/>
      <c r="FN139" s="107"/>
      <c r="FO139" s="107"/>
      <c r="FP139" s="107"/>
      <c r="FQ139" s="107"/>
      <c r="FR139" s="107"/>
      <c r="FS139" s="107"/>
      <c r="FT139" s="107"/>
    </row>
    <row r="140" spans="1:176" ht="15.75" customHeight="1">
      <c r="A140" s="14"/>
      <c r="B140" s="16">
        <v>6</v>
      </c>
      <c r="C140" s="17" t="s">
        <v>535</v>
      </c>
      <c r="D140" s="14"/>
      <c r="E140" s="17">
        <v>439</v>
      </c>
      <c r="F140" s="17">
        <v>2010</v>
      </c>
      <c r="G140" s="14"/>
      <c r="H140" s="17">
        <v>1</v>
      </c>
      <c r="I140" s="17">
        <v>1</v>
      </c>
      <c r="J140" s="14"/>
      <c r="K140" s="17">
        <v>1</v>
      </c>
      <c r="L140" s="14"/>
      <c r="M140" s="17">
        <v>2009</v>
      </c>
      <c r="N140" s="17">
        <v>1</v>
      </c>
      <c r="O140" s="14"/>
      <c r="P140" s="14"/>
      <c r="Q140" s="14"/>
      <c r="R140" s="179"/>
      <c r="S140" s="59"/>
      <c r="T140" s="59"/>
      <c r="U140" s="14"/>
      <c r="V140" s="195"/>
      <c r="W140" s="195"/>
      <c r="X140" s="195"/>
      <c r="Y140" s="14"/>
      <c r="Z140" s="14"/>
      <c r="AA140" s="14"/>
      <c r="AB140" s="14"/>
      <c r="AC140" s="14"/>
      <c r="AD140" s="14"/>
      <c r="AE140" s="14"/>
      <c r="AF140" s="14"/>
      <c r="AG140" s="14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179"/>
      <c r="AU140" s="179"/>
      <c r="AV140" s="179"/>
      <c r="AW140" s="179"/>
      <c r="AX140" s="179"/>
      <c r="AY140" s="179"/>
      <c r="AZ140" s="179"/>
      <c r="BA140" s="179"/>
      <c r="BB140" s="14"/>
      <c r="BC140" s="14"/>
      <c r="BD140" s="14"/>
      <c r="BE140" s="14"/>
      <c r="BF140" s="14"/>
      <c r="BG140" s="14"/>
      <c r="BH140" s="213"/>
      <c r="BI140" s="213"/>
      <c r="BJ140" s="213"/>
      <c r="BK140" s="213"/>
      <c r="BL140" s="213"/>
      <c r="BM140" s="213"/>
      <c r="BN140" s="213"/>
      <c r="BO140" s="213"/>
      <c r="BP140" s="213"/>
      <c r="BQ140" s="213"/>
      <c r="BR140" s="213"/>
      <c r="BS140" s="213"/>
      <c r="BT140" s="213"/>
      <c r="BU140" s="213"/>
      <c r="BV140" s="213"/>
      <c r="BW140" s="213"/>
      <c r="BX140" s="213"/>
      <c r="BY140" s="213"/>
      <c r="BZ140" s="213"/>
      <c r="CA140" s="213"/>
      <c r="CB140" s="213"/>
      <c r="CC140" s="213"/>
      <c r="CD140" s="213"/>
      <c r="CE140" s="213"/>
      <c r="CF140" s="213"/>
      <c r="CG140" s="213"/>
      <c r="CH140" s="213"/>
      <c r="CI140" s="213"/>
      <c r="CJ140" s="213"/>
      <c r="CK140" s="213"/>
      <c r="CL140" s="213"/>
      <c r="CM140" s="213"/>
      <c r="CN140" s="213"/>
      <c r="CO140" s="213"/>
      <c r="CP140" s="213"/>
      <c r="CQ140" s="213"/>
      <c r="CR140" s="213"/>
      <c r="CS140" s="213"/>
      <c r="CT140" s="213"/>
      <c r="CU140" s="213"/>
      <c r="CV140" s="213"/>
      <c r="CW140" s="213"/>
      <c r="CX140" s="213"/>
      <c r="CY140" s="213"/>
      <c r="CZ140" s="213"/>
      <c r="DA140" s="213"/>
      <c r="DB140" s="213"/>
      <c r="DC140" s="213"/>
      <c r="DD140" s="213"/>
      <c r="DE140" s="213"/>
      <c r="DF140" s="213"/>
      <c r="DG140" s="213"/>
      <c r="DH140" s="213"/>
      <c r="DI140" s="213"/>
      <c r="DJ140" s="213"/>
      <c r="DK140" s="213"/>
      <c r="DL140" s="213"/>
      <c r="DM140" s="213"/>
      <c r="DN140" s="213"/>
      <c r="DO140" s="213"/>
      <c r="DP140" s="213"/>
      <c r="DQ140" s="213"/>
      <c r="DR140" s="213"/>
      <c r="DS140" s="213"/>
      <c r="DT140" s="213"/>
      <c r="DU140" s="213"/>
      <c r="DV140" s="213"/>
      <c r="DW140" s="213"/>
      <c r="DX140" s="213"/>
      <c r="DY140" s="213"/>
      <c r="DZ140" s="213"/>
      <c r="EA140" s="213"/>
      <c r="EB140" s="213"/>
      <c r="EC140" s="213"/>
      <c r="ED140" s="213"/>
      <c r="EE140" s="213"/>
      <c r="EF140" s="213"/>
      <c r="EG140" s="213"/>
      <c r="EH140" s="213"/>
      <c r="EI140" s="213"/>
      <c r="EJ140" s="213"/>
      <c r="EK140" s="213"/>
      <c r="EL140" s="213"/>
      <c r="EM140" s="213"/>
      <c r="EN140" s="213"/>
      <c r="EO140" s="213"/>
      <c r="EP140" s="179"/>
      <c r="EQ140" s="179"/>
      <c r="ER140" s="179"/>
      <c r="ES140" s="179"/>
      <c r="ET140" s="179"/>
      <c r="EU140" s="179"/>
      <c r="EV140" s="179"/>
      <c r="EW140" s="179"/>
      <c r="EX140" s="179"/>
      <c r="EY140" s="179"/>
      <c r="EZ140" s="179"/>
      <c r="FA140" s="179"/>
      <c r="FB140" s="179"/>
      <c r="FD140" s="179"/>
      <c r="FE140" s="179"/>
      <c r="FF140" s="179"/>
      <c r="FH140" s="179"/>
      <c r="FI140" s="179"/>
      <c r="FJ140" s="179"/>
      <c r="FK140" s="107"/>
      <c r="FL140" s="107"/>
      <c r="FM140" s="107"/>
      <c r="FN140" s="107"/>
      <c r="FO140" s="107"/>
      <c r="FP140" s="107"/>
      <c r="FQ140" s="107"/>
      <c r="FR140" s="107"/>
      <c r="FS140" s="107"/>
      <c r="FT140" s="107"/>
    </row>
    <row r="141" spans="1:176" ht="15.75" customHeight="1">
      <c r="A141" s="162">
        <f>A134+1</f>
        <v>24</v>
      </c>
      <c r="B141" s="163" t="s">
        <v>293</v>
      </c>
      <c r="C141" s="205"/>
      <c r="D141" s="164">
        <v>7</v>
      </c>
      <c r="E141" s="198">
        <f>SUM(E142:E148)</f>
        <v>11628</v>
      </c>
      <c r="F141" s="166">
        <v>7</v>
      </c>
      <c r="G141" s="166">
        <v>0</v>
      </c>
      <c r="H141" s="164">
        <f t="shared" ref="H141:L141" si="47">SUM(H142:H148)</f>
        <v>30</v>
      </c>
      <c r="I141" s="164">
        <f t="shared" si="47"/>
        <v>28</v>
      </c>
      <c r="J141" s="164">
        <f t="shared" si="47"/>
        <v>5</v>
      </c>
      <c r="K141" s="164">
        <f t="shared" si="47"/>
        <v>24</v>
      </c>
      <c r="L141" s="164">
        <f t="shared" si="47"/>
        <v>1</v>
      </c>
      <c r="M141" s="164">
        <v>2</v>
      </c>
      <c r="N141" s="164">
        <f t="shared" ref="N141:O141" si="48">SUM(N142:N148)</f>
        <v>3</v>
      </c>
      <c r="O141" s="164">
        <f t="shared" si="48"/>
        <v>0</v>
      </c>
      <c r="P141" s="14"/>
      <c r="Q141" s="14"/>
      <c r="R141" s="179">
        <v>2018</v>
      </c>
      <c r="S141" s="59">
        <v>2017</v>
      </c>
      <c r="T141" s="59">
        <v>2</v>
      </c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179"/>
      <c r="AU141" s="179"/>
      <c r="AV141" s="179"/>
      <c r="AW141" s="179"/>
      <c r="AX141" s="179"/>
      <c r="AY141" s="179"/>
      <c r="AZ141" s="179"/>
      <c r="BA141" s="179"/>
      <c r="BB141" s="14"/>
      <c r="BC141" s="14"/>
      <c r="BD141" s="14"/>
      <c r="BE141" s="14"/>
      <c r="BF141" s="14"/>
      <c r="BG141" s="14"/>
      <c r="BH141" s="213"/>
      <c r="BI141" s="213"/>
      <c r="BJ141" s="213"/>
      <c r="BK141" s="213"/>
      <c r="BL141" s="213"/>
      <c r="BM141" s="213"/>
      <c r="BN141" s="213"/>
      <c r="BO141" s="213"/>
      <c r="BP141" s="213"/>
      <c r="BQ141" s="213"/>
      <c r="BR141" s="213"/>
      <c r="BS141" s="213"/>
      <c r="BT141" s="213"/>
      <c r="BU141" s="213"/>
      <c r="BV141" s="213"/>
      <c r="BW141" s="213"/>
      <c r="BX141" s="213"/>
      <c r="BY141" s="213"/>
      <c r="BZ141" s="213"/>
      <c r="CA141" s="213"/>
      <c r="CB141" s="213"/>
      <c r="CC141" s="213"/>
      <c r="CD141" s="213"/>
      <c r="CE141" s="213"/>
      <c r="CF141" s="213"/>
      <c r="CG141" s="213"/>
      <c r="CH141" s="213"/>
      <c r="CI141" s="213"/>
      <c r="CJ141" s="213"/>
      <c r="CK141" s="213"/>
      <c r="CL141" s="213"/>
      <c r="CM141" s="213"/>
      <c r="CN141" s="213"/>
      <c r="CO141" s="213"/>
      <c r="CP141" s="213"/>
      <c r="CQ141" s="213"/>
      <c r="CR141" s="213"/>
      <c r="CS141" s="213"/>
      <c r="CT141" s="213"/>
      <c r="CU141" s="213"/>
      <c r="CV141" s="213"/>
      <c r="CW141" s="213"/>
      <c r="CX141" s="213"/>
      <c r="CY141" s="213"/>
      <c r="CZ141" s="213"/>
      <c r="DA141" s="213"/>
      <c r="DB141" s="213"/>
      <c r="DC141" s="213"/>
      <c r="DD141" s="213"/>
      <c r="DE141" s="213"/>
      <c r="DF141" s="213"/>
      <c r="DG141" s="213"/>
      <c r="DH141" s="213"/>
      <c r="DI141" s="213"/>
      <c r="DJ141" s="213"/>
      <c r="DK141" s="213"/>
      <c r="DL141" s="213"/>
      <c r="DM141" s="213"/>
      <c r="DN141" s="213"/>
      <c r="DO141" s="213"/>
      <c r="DP141" s="213"/>
      <c r="DQ141" s="213"/>
      <c r="DR141" s="213"/>
      <c r="DS141" s="213"/>
      <c r="DT141" s="213"/>
      <c r="DU141" s="213"/>
      <c r="DV141" s="213"/>
      <c r="DW141" s="213"/>
      <c r="DX141" s="213"/>
      <c r="DY141" s="213"/>
      <c r="DZ141" s="213"/>
      <c r="EA141" s="213"/>
      <c r="EB141" s="213"/>
      <c r="EC141" s="213"/>
      <c r="ED141" s="213"/>
      <c r="EE141" s="213"/>
      <c r="EF141" s="213"/>
      <c r="EG141" s="213"/>
      <c r="EH141" s="213"/>
      <c r="EI141" s="213"/>
      <c r="EJ141" s="213"/>
      <c r="EK141" s="213"/>
      <c r="EL141" s="213"/>
      <c r="EM141" s="213"/>
      <c r="EN141" s="213"/>
      <c r="EO141" s="213"/>
      <c r="EP141" s="179">
        <v>30</v>
      </c>
      <c r="EQ141" s="179">
        <v>10</v>
      </c>
      <c r="ER141" s="179">
        <v>19</v>
      </c>
      <c r="ES141" s="179">
        <v>1</v>
      </c>
      <c r="ET141" s="179"/>
      <c r="EU141" s="179"/>
      <c r="EV141" s="179">
        <v>22</v>
      </c>
      <c r="EW141" s="179">
        <v>5</v>
      </c>
      <c r="EX141" s="179">
        <v>16</v>
      </c>
      <c r="EY141" s="179">
        <v>1</v>
      </c>
      <c r="EZ141" s="179">
        <v>3</v>
      </c>
      <c r="FA141" s="179">
        <v>2</v>
      </c>
      <c r="FB141" s="179">
        <v>1</v>
      </c>
      <c r="FD141" s="179">
        <v>5</v>
      </c>
      <c r="FE141" s="179">
        <v>3</v>
      </c>
      <c r="FF141" s="179">
        <v>2</v>
      </c>
      <c r="FH141" s="179">
        <v>2003</v>
      </c>
      <c r="FI141" s="179">
        <v>4</v>
      </c>
      <c r="FJ141" s="179">
        <v>6742</v>
      </c>
      <c r="FK141" s="107"/>
      <c r="FL141" s="107"/>
      <c r="FM141" s="107"/>
      <c r="FN141" s="107"/>
      <c r="FO141" s="107"/>
      <c r="FP141" s="107"/>
      <c r="FQ141" s="107"/>
      <c r="FR141" s="107"/>
      <c r="FS141" s="107"/>
      <c r="FT141" s="107"/>
    </row>
    <row r="142" spans="1:176" ht="15.75" customHeight="1">
      <c r="A142" s="16"/>
      <c r="B142" s="16">
        <v>1</v>
      </c>
      <c r="C142" s="197" t="s">
        <v>465</v>
      </c>
      <c r="D142" s="14"/>
      <c r="E142" s="199">
        <v>3145</v>
      </c>
      <c r="F142" s="16">
        <v>2016</v>
      </c>
      <c r="G142" s="16"/>
      <c r="H142" s="14">
        <v>9</v>
      </c>
      <c r="I142" s="14">
        <v>7</v>
      </c>
      <c r="J142" s="14">
        <v>5</v>
      </c>
      <c r="K142" s="14">
        <v>4</v>
      </c>
      <c r="L142" s="14"/>
      <c r="M142" s="14"/>
      <c r="N142" s="14"/>
      <c r="O142" s="169"/>
      <c r="P142" s="59"/>
      <c r="Q142" s="59"/>
      <c r="R142" s="59"/>
      <c r="S142" s="59"/>
      <c r="T142" s="59"/>
      <c r="U142" s="59"/>
      <c r="V142" s="168"/>
      <c r="W142" s="168"/>
      <c r="X142" s="168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179"/>
      <c r="AU142" s="179"/>
      <c r="AV142" s="179"/>
      <c r="AW142" s="179"/>
      <c r="AX142" s="179"/>
      <c r="AY142" s="179"/>
      <c r="AZ142" s="179"/>
      <c r="BA142" s="17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  <c r="CG142" s="59"/>
      <c r="CH142" s="59"/>
      <c r="CI142" s="59"/>
      <c r="CJ142" s="59"/>
      <c r="CK142" s="59"/>
      <c r="CL142" s="59"/>
      <c r="CM142" s="59"/>
      <c r="CN142" s="59"/>
      <c r="CO142" s="59"/>
      <c r="CP142" s="59"/>
      <c r="CQ142" s="59"/>
      <c r="CR142" s="59"/>
      <c r="CS142" s="59"/>
      <c r="CT142" s="59"/>
      <c r="CU142" s="59"/>
      <c r="CV142" s="59"/>
      <c r="CW142" s="59"/>
      <c r="CX142" s="59"/>
      <c r="CY142" s="59"/>
      <c r="CZ142" s="59"/>
      <c r="DA142" s="59"/>
      <c r="DB142" s="59"/>
      <c r="DC142" s="59"/>
      <c r="DD142" s="59"/>
      <c r="DE142" s="59"/>
      <c r="DF142" s="59"/>
      <c r="DG142" s="59"/>
      <c r="DH142" s="59"/>
      <c r="DI142" s="59"/>
      <c r="DJ142" s="59"/>
      <c r="DK142" s="59"/>
      <c r="DL142" s="59"/>
      <c r="DM142" s="59"/>
      <c r="DN142" s="59"/>
      <c r="DO142" s="59"/>
      <c r="DP142" s="59"/>
      <c r="DQ142" s="59"/>
      <c r="DR142" s="59"/>
      <c r="DS142" s="59"/>
      <c r="DT142" s="59"/>
      <c r="DU142" s="59"/>
      <c r="DV142" s="59"/>
      <c r="DW142" s="59"/>
      <c r="DX142" s="59"/>
      <c r="DY142" s="59"/>
      <c r="DZ142" s="59"/>
      <c r="EA142" s="59"/>
      <c r="EB142" s="59"/>
      <c r="EC142" s="59"/>
      <c r="ED142" s="59"/>
      <c r="EE142" s="59"/>
      <c r="EF142" s="59"/>
      <c r="EG142" s="59"/>
      <c r="EH142" s="59"/>
      <c r="EI142" s="59"/>
      <c r="EJ142" s="59"/>
      <c r="EK142" s="59"/>
      <c r="EL142" s="59"/>
      <c r="EM142" s="59"/>
      <c r="EN142" s="59"/>
      <c r="EO142" s="59"/>
      <c r="EP142" s="59"/>
      <c r="EQ142" s="59"/>
      <c r="ER142" s="59"/>
      <c r="ES142" s="59"/>
      <c r="ET142" s="59"/>
      <c r="EU142" s="59"/>
      <c r="EV142" s="14"/>
      <c r="EW142" s="59"/>
      <c r="EX142" s="59"/>
      <c r="EY142" s="59"/>
      <c r="EZ142" s="59"/>
      <c r="FA142" s="59"/>
      <c r="FB142" s="59"/>
      <c r="FC142" s="214"/>
      <c r="FD142" s="59"/>
      <c r="FE142" s="59"/>
      <c r="FF142" s="59"/>
      <c r="FG142" s="214"/>
      <c r="FH142" s="59"/>
      <c r="FI142" s="59"/>
      <c r="FJ142" s="59"/>
      <c r="FK142" s="107"/>
      <c r="FL142" s="107"/>
      <c r="FM142" s="107"/>
      <c r="FN142" s="107"/>
      <c r="FO142" s="107"/>
      <c r="FP142" s="107"/>
      <c r="FQ142" s="107"/>
      <c r="FR142" s="107"/>
      <c r="FS142" s="107"/>
      <c r="FT142" s="107"/>
    </row>
    <row r="143" spans="1:176" ht="15.75" customHeight="1">
      <c r="A143" s="16"/>
      <c r="B143" s="16">
        <v>2</v>
      </c>
      <c r="C143" s="197" t="s">
        <v>474</v>
      </c>
      <c r="D143" s="14"/>
      <c r="E143" s="199">
        <v>4949</v>
      </c>
      <c r="F143" s="16">
        <v>2008</v>
      </c>
      <c r="G143" s="16"/>
      <c r="H143" s="14">
        <v>3</v>
      </c>
      <c r="I143" s="14">
        <v>3</v>
      </c>
      <c r="J143" s="14"/>
      <c r="K143" s="14">
        <v>2</v>
      </c>
      <c r="L143" s="14">
        <v>1</v>
      </c>
      <c r="M143" s="14"/>
      <c r="N143" s="14"/>
      <c r="O143" s="169"/>
      <c r="P143" s="59"/>
      <c r="Q143" s="59"/>
      <c r="R143" s="59"/>
      <c r="S143" s="59"/>
      <c r="T143" s="59"/>
      <c r="U143" s="59"/>
      <c r="V143" s="168"/>
      <c r="W143" s="168"/>
      <c r="X143" s="168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179"/>
      <c r="AU143" s="179"/>
      <c r="AV143" s="179"/>
      <c r="AW143" s="179"/>
      <c r="AX143" s="179"/>
      <c r="AY143" s="179"/>
      <c r="AZ143" s="179"/>
      <c r="BA143" s="17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59"/>
      <c r="DE143" s="59"/>
      <c r="DF143" s="59"/>
      <c r="DG143" s="59"/>
      <c r="DH143" s="59"/>
      <c r="DI143" s="59"/>
      <c r="DJ143" s="59"/>
      <c r="DK143" s="59"/>
      <c r="DL143" s="59"/>
      <c r="DM143" s="59"/>
      <c r="DN143" s="59"/>
      <c r="DO143" s="59"/>
      <c r="DP143" s="59"/>
      <c r="DQ143" s="59"/>
      <c r="DR143" s="59"/>
      <c r="DS143" s="59"/>
      <c r="DT143" s="59"/>
      <c r="DU143" s="59"/>
      <c r="DV143" s="59"/>
      <c r="DW143" s="59"/>
      <c r="DX143" s="59"/>
      <c r="DY143" s="59"/>
      <c r="DZ143" s="59"/>
      <c r="EA143" s="59"/>
      <c r="EB143" s="59"/>
      <c r="EC143" s="59"/>
      <c r="ED143" s="59"/>
      <c r="EE143" s="59"/>
      <c r="EF143" s="59"/>
      <c r="EG143" s="59"/>
      <c r="EH143" s="59"/>
      <c r="EI143" s="59"/>
      <c r="EJ143" s="59"/>
      <c r="EK143" s="59"/>
      <c r="EL143" s="59"/>
      <c r="EM143" s="59"/>
      <c r="EN143" s="59"/>
      <c r="EO143" s="59"/>
      <c r="EP143" s="59"/>
      <c r="EQ143" s="59"/>
      <c r="ER143" s="59"/>
      <c r="ES143" s="59"/>
      <c r="ET143" s="59"/>
      <c r="EU143" s="59"/>
      <c r="EV143" s="14"/>
      <c r="EW143" s="59"/>
      <c r="EX143" s="59"/>
      <c r="EY143" s="59"/>
      <c r="EZ143" s="59"/>
      <c r="FA143" s="59"/>
      <c r="FB143" s="59"/>
      <c r="FC143" s="214"/>
      <c r="FD143" s="59"/>
      <c r="FE143" s="59"/>
      <c r="FF143" s="59"/>
      <c r="FG143" s="214"/>
      <c r="FH143" s="59"/>
      <c r="FI143" s="59"/>
      <c r="FJ143" s="59"/>
      <c r="FK143" s="107"/>
      <c r="FL143" s="107"/>
      <c r="FM143" s="107"/>
      <c r="FN143" s="107"/>
      <c r="FO143" s="107"/>
      <c r="FP143" s="107"/>
      <c r="FQ143" s="107"/>
      <c r="FR143" s="107"/>
      <c r="FS143" s="107"/>
      <c r="FT143" s="107"/>
    </row>
    <row r="144" spans="1:176" ht="15.75" customHeight="1">
      <c r="A144" s="16"/>
      <c r="B144" s="16">
        <v>3</v>
      </c>
      <c r="C144" s="197" t="s">
        <v>536</v>
      </c>
      <c r="D144" s="14"/>
      <c r="E144" s="14">
        <v>687</v>
      </c>
      <c r="F144" s="16">
        <v>2016</v>
      </c>
      <c r="G144" s="16"/>
      <c r="H144" s="14">
        <v>8</v>
      </c>
      <c r="I144" s="14">
        <v>8</v>
      </c>
      <c r="J144" s="14"/>
      <c r="K144" s="14">
        <v>8</v>
      </c>
      <c r="L144" s="14"/>
      <c r="M144" s="14"/>
      <c r="N144" s="14"/>
      <c r="O144" s="169"/>
      <c r="P144" s="59"/>
      <c r="Q144" s="59"/>
      <c r="R144" s="59"/>
      <c r="S144" s="59"/>
      <c r="T144" s="59"/>
      <c r="U144" s="59"/>
      <c r="V144" s="168"/>
      <c r="W144" s="168"/>
      <c r="X144" s="168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179"/>
      <c r="AU144" s="179"/>
      <c r="AV144" s="179"/>
      <c r="AW144" s="179"/>
      <c r="AX144" s="179"/>
      <c r="AY144" s="179"/>
      <c r="AZ144" s="179"/>
      <c r="BA144" s="17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  <c r="CV144" s="59"/>
      <c r="CW144" s="59"/>
      <c r="CX144" s="59"/>
      <c r="CY144" s="59"/>
      <c r="CZ144" s="59"/>
      <c r="DA144" s="59"/>
      <c r="DB144" s="59"/>
      <c r="DC144" s="59"/>
      <c r="DD144" s="59"/>
      <c r="DE144" s="59"/>
      <c r="DF144" s="59"/>
      <c r="DG144" s="59"/>
      <c r="DH144" s="59"/>
      <c r="DI144" s="59"/>
      <c r="DJ144" s="59"/>
      <c r="DK144" s="59"/>
      <c r="DL144" s="59"/>
      <c r="DM144" s="59"/>
      <c r="DN144" s="59"/>
      <c r="DO144" s="59"/>
      <c r="DP144" s="59"/>
      <c r="DQ144" s="59"/>
      <c r="DR144" s="59"/>
      <c r="DS144" s="59"/>
      <c r="DT144" s="59"/>
      <c r="DU144" s="59"/>
      <c r="DV144" s="59"/>
      <c r="DW144" s="59"/>
      <c r="DX144" s="59"/>
      <c r="DY144" s="59"/>
      <c r="DZ144" s="59"/>
      <c r="EA144" s="59"/>
      <c r="EB144" s="59"/>
      <c r="EC144" s="59"/>
      <c r="ED144" s="59"/>
      <c r="EE144" s="59"/>
      <c r="EF144" s="59"/>
      <c r="EG144" s="59"/>
      <c r="EH144" s="59"/>
      <c r="EI144" s="59"/>
      <c r="EJ144" s="59"/>
      <c r="EK144" s="59"/>
      <c r="EL144" s="59"/>
      <c r="EM144" s="59"/>
      <c r="EN144" s="59"/>
      <c r="EO144" s="59"/>
      <c r="EP144" s="59"/>
      <c r="EQ144" s="59"/>
      <c r="ER144" s="59"/>
      <c r="ES144" s="59"/>
      <c r="ET144" s="59"/>
      <c r="EU144" s="59"/>
      <c r="EV144" s="14"/>
      <c r="EW144" s="59"/>
      <c r="EX144" s="59"/>
      <c r="EY144" s="59"/>
      <c r="EZ144" s="59"/>
      <c r="FA144" s="59"/>
      <c r="FB144" s="59"/>
      <c r="FC144" s="214"/>
      <c r="FD144" s="59"/>
      <c r="FE144" s="59"/>
      <c r="FF144" s="59"/>
      <c r="FG144" s="214"/>
      <c r="FH144" s="59"/>
      <c r="FI144" s="59"/>
      <c r="FJ144" s="59"/>
      <c r="FK144" s="107"/>
      <c r="FL144" s="107"/>
      <c r="FM144" s="107"/>
      <c r="FN144" s="107"/>
      <c r="FO144" s="107"/>
      <c r="FP144" s="107"/>
      <c r="FQ144" s="107"/>
      <c r="FR144" s="107"/>
      <c r="FS144" s="107"/>
      <c r="FT144" s="107"/>
    </row>
    <row r="145" spans="1:176" ht="15.75" customHeight="1">
      <c r="A145" s="16"/>
      <c r="B145" s="16">
        <v>4</v>
      </c>
      <c r="C145" s="197" t="s">
        <v>537</v>
      </c>
      <c r="D145" s="14"/>
      <c r="E145" s="14">
        <v>490</v>
      </c>
      <c r="F145" s="16">
        <v>2016</v>
      </c>
      <c r="G145" s="16"/>
      <c r="H145" s="14">
        <v>2</v>
      </c>
      <c r="I145" s="14">
        <v>2</v>
      </c>
      <c r="J145" s="14"/>
      <c r="K145" s="14">
        <v>2</v>
      </c>
      <c r="L145" s="14"/>
      <c r="M145" s="14"/>
      <c r="N145" s="14"/>
      <c r="O145" s="169"/>
      <c r="P145" s="59"/>
      <c r="Q145" s="59"/>
      <c r="R145" s="59"/>
      <c r="S145" s="59"/>
      <c r="T145" s="59"/>
      <c r="U145" s="59"/>
      <c r="V145" s="168"/>
      <c r="W145" s="168"/>
      <c r="X145" s="168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179"/>
      <c r="AU145" s="179"/>
      <c r="AV145" s="179"/>
      <c r="AW145" s="179"/>
      <c r="AX145" s="179"/>
      <c r="AY145" s="179"/>
      <c r="AZ145" s="179"/>
      <c r="BA145" s="17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  <c r="CG145" s="59"/>
      <c r="CH145" s="59"/>
      <c r="CI145" s="59"/>
      <c r="CJ145" s="59"/>
      <c r="CK145" s="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  <c r="CV145" s="59"/>
      <c r="CW145" s="59"/>
      <c r="CX145" s="59"/>
      <c r="CY145" s="59"/>
      <c r="CZ145" s="59"/>
      <c r="DA145" s="59"/>
      <c r="DB145" s="59"/>
      <c r="DC145" s="59"/>
      <c r="DD145" s="59"/>
      <c r="DE145" s="59"/>
      <c r="DF145" s="59"/>
      <c r="DG145" s="59"/>
      <c r="DH145" s="59"/>
      <c r="DI145" s="59"/>
      <c r="DJ145" s="59"/>
      <c r="DK145" s="59"/>
      <c r="DL145" s="59"/>
      <c r="DM145" s="59"/>
      <c r="DN145" s="59"/>
      <c r="DO145" s="59"/>
      <c r="DP145" s="59"/>
      <c r="DQ145" s="59"/>
      <c r="DR145" s="59"/>
      <c r="DS145" s="59"/>
      <c r="DT145" s="59"/>
      <c r="DU145" s="59"/>
      <c r="DV145" s="59"/>
      <c r="DW145" s="59"/>
      <c r="DX145" s="59"/>
      <c r="DY145" s="59"/>
      <c r="DZ145" s="59"/>
      <c r="EA145" s="59"/>
      <c r="EB145" s="59"/>
      <c r="EC145" s="59"/>
      <c r="ED145" s="59"/>
      <c r="EE145" s="59"/>
      <c r="EF145" s="59"/>
      <c r="EG145" s="59"/>
      <c r="EH145" s="59"/>
      <c r="EI145" s="59"/>
      <c r="EJ145" s="59"/>
      <c r="EK145" s="59"/>
      <c r="EL145" s="59"/>
      <c r="EM145" s="59"/>
      <c r="EN145" s="59"/>
      <c r="EO145" s="59"/>
      <c r="EP145" s="59"/>
      <c r="EQ145" s="59"/>
      <c r="ER145" s="59"/>
      <c r="ES145" s="59"/>
      <c r="ET145" s="59"/>
      <c r="EU145" s="59"/>
      <c r="EV145" s="14"/>
      <c r="EW145" s="59"/>
      <c r="EX145" s="59"/>
      <c r="EY145" s="59"/>
      <c r="EZ145" s="59"/>
      <c r="FA145" s="59"/>
      <c r="FB145" s="59"/>
      <c r="FC145" s="214"/>
      <c r="FD145" s="59"/>
      <c r="FE145" s="59"/>
      <c r="FF145" s="59"/>
      <c r="FG145" s="214"/>
      <c r="FH145" s="59"/>
      <c r="FI145" s="59"/>
      <c r="FJ145" s="59"/>
      <c r="FK145" s="107"/>
      <c r="FL145" s="107"/>
      <c r="FM145" s="107"/>
      <c r="FN145" s="107"/>
      <c r="FO145" s="107"/>
      <c r="FP145" s="107"/>
      <c r="FQ145" s="107"/>
      <c r="FR145" s="107"/>
      <c r="FS145" s="107"/>
      <c r="FT145" s="107"/>
    </row>
    <row r="146" spans="1:176" ht="15.75" customHeight="1">
      <c r="A146" s="16"/>
      <c r="B146" s="16">
        <v>5</v>
      </c>
      <c r="C146" s="197" t="s">
        <v>538</v>
      </c>
      <c r="D146" s="14"/>
      <c r="E146" s="199">
        <v>1616</v>
      </c>
      <c r="F146" s="16">
        <v>2016</v>
      </c>
      <c r="G146" s="16"/>
      <c r="H146" s="14">
        <v>5</v>
      </c>
      <c r="I146" s="14">
        <v>5</v>
      </c>
      <c r="J146" s="14"/>
      <c r="K146" s="14">
        <v>5</v>
      </c>
      <c r="L146" s="14"/>
      <c r="M146" s="14"/>
      <c r="N146" s="14"/>
      <c r="O146" s="169"/>
      <c r="P146" s="59"/>
      <c r="Q146" s="59"/>
      <c r="R146" s="59"/>
      <c r="S146" s="59"/>
      <c r="T146" s="59"/>
      <c r="U146" s="59"/>
      <c r="V146" s="168"/>
      <c r="W146" s="168"/>
      <c r="X146" s="168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179"/>
      <c r="AU146" s="179"/>
      <c r="AV146" s="179"/>
      <c r="AW146" s="179"/>
      <c r="AX146" s="179"/>
      <c r="AY146" s="179"/>
      <c r="AZ146" s="179"/>
      <c r="BA146" s="17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  <c r="CG146" s="59"/>
      <c r="CH146" s="59"/>
      <c r="CI146" s="59"/>
      <c r="CJ146" s="59"/>
      <c r="CK146" s="59"/>
      <c r="CL146" s="59"/>
      <c r="CM146" s="59"/>
      <c r="CN146" s="59"/>
      <c r="CO146" s="59"/>
      <c r="CP146" s="59"/>
      <c r="CQ146" s="59"/>
      <c r="CR146" s="59"/>
      <c r="CS146" s="59"/>
      <c r="CT146" s="59"/>
      <c r="CU146" s="59"/>
      <c r="CV146" s="59"/>
      <c r="CW146" s="59"/>
      <c r="CX146" s="59"/>
      <c r="CY146" s="59"/>
      <c r="CZ146" s="59"/>
      <c r="DA146" s="59"/>
      <c r="DB146" s="59"/>
      <c r="DC146" s="59"/>
      <c r="DD146" s="59"/>
      <c r="DE146" s="59"/>
      <c r="DF146" s="59"/>
      <c r="DG146" s="59"/>
      <c r="DH146" s="59"/>
      <c r="DI146" s="59"/>
      <c r="DJ146" s="59"/>
      <c r="DK146" s="59"/>
      <c r="DL146" s="59"/>
      <c r="DM146" s="59"/>
      <c r="DN146" s="59"/>
      <c r="DO146" s="59"/>
      <c r="DP146" s="59"/>
      <c r="DQ146" s="59"/>
      <c r="DR146" s="59"/>
      <c r="DS146" s="59"/>
      <c r="DT146" s="59"/>
      <c r="DU146" s="59"/>
      <c r="DV146" s="59"/>
      <c r="DW146" s="59"/>
      <c r="DX146" s="59"/>
      <c r="DY146" s="59"/>
      <c r="DZ146" s="59"/>
      <c r="EA146" s="59"/>
      <c r="EB146" s="59"/>
      <c r="EC146" s="59"/>
      <c r="ED146" s="59"/>
      <c r="EE146" s="59"/>
      <c r="EF146" s="59"/>
      <c r="EG146" s="59"/>
      <c r="EH146" s="59"/>
      <c r="EI146" s="59"/>
      <c r="EJ146" s="59"/>
      <c r="EK146" s="59"/>
      <c r="EL146" s="59"/>
      <c r="EM146" s="59"/>
      <c r="EN146" s="59"/>
      <c r="EO146" s="59"/>
      <c r="EP146" s="59"/>
      <c r="EQ146" s="59"/>
      <c r="ER146" s="59"/>
      <c r="ES146" s="59"/>
      <c r="ET146" s="59"/>
      <c r="EU146" s="59"/>
      <c r="EV146" s="14"/>
      <c r="EW146" s="59"/>
      <c r="EX146" s="59"/>
      <c r="EY146" s="59"/>
      <c r="EZ146" s="59"/>
      <c r="FA146" s="59"/>
      <c r="FB146" s="59"/>
      <c r="FC146" s="214"/>
      <c r="FD146" s="59"/>
      <c r="FE146" s="59"/>
      <c r="FF146" s="59"/>
      <c r="FG146" s="214"/>
      <c r="FH146" s="59"/>
      <c r="FI146" s="59"/>
      <c r="FJ146" s="59"/>
      <c r="FK146" s="107"/>
      <c r="FL146" s="107"/>
      <c r="FM146" s="107"/>
      <c r="FN146" s="107"/>
      <c r="FO146" s="107"/>
      <c r="FP146" s="107"/>
      <c r="FQ146" s="107"/>
      <c r="FR146" s="107"/>
      <c r="FS146" s="107"/>
      <c r="FT146" s="107"/>
    </row>
    <row r="147" spans="1:176" ht="15.75" customHeight="1">
      <c r="A147" s="16"/>
      <c r="B147" s="16">
        <v>6</v>
      </c>
      <c r="C147" s="197" t="s">
        <v>539</v>
      </c>
      <c r="D147" s="14"/>
      <c r="E147" s="14">
        <v>523</v>
      </c>
      <c r="F147" s="16">
        <v>2008</v>
      </c>
      <c r="G147" s="16"/>
      <c r="H147" s="14">
        <v>2</v>
      </c>
      <c r="I147" s="14">
        <v>2</v>
      </c>
      <c r="J147" s="14"/>
      <c r="K147" s="14">
        <v>2</v>
      </c>
      <c r="L147" s="14"/>
      <c r="M147" s="14">
        <v>2010</v>
      </c>
      <c r="N147" s="14">
        <v>2</v>
      </c>
      <c r="O147" s="169"/>
      <c r="P147" s="59"/>
      <c r="Q147" s="59"/>
      <c r="R147" s="59"/>
      <c r="S147" s="59"/>
      <c r="T147" s="59"/>
      <c r="U147" s="59"/>
      <c r="V147" s="168"/>
      <c r="W147" s="168"/>
      <c r="X147" s="168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179"/>
      <c r="AU147" s="179"/>
      <c r="AV147" s="179"/>
      <c r="AW147" s="179"/>
      <c r="AX147" s="179"/>
      <c r="AY147" s="179"/>
      <c r="AZ147" s="179"/>
      <c r="BA147" s="17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  <c r="CG147" s="59"/>
      <c r="CH147" s="59"/>
      <c r="CI147" s="59"/>
      <c r="CJ147" s="59"/>
      <c r="CK147" s="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59"/>
      <c r="CY147" s="59"/>
      <c r="CZ147" s="59"/>
      <c r="DA147" s="59"/>
      <c r="DB147" s="59"/>
      <c r="DC147" s="59"/>
      <c r="DD147" s="59"/>
      <c r="DE147" s="59"/>
      <c r="DF147" s="59"/>
      <c r="DG147" s="59"/>
      <c r="DH147" s="59"/>
      <c r="DI147" s="59"/>
      <c r="DJ147" s="59"/>
      <c r="DK147" s="59"/>
      <c r="DL147" s="59"/>
      <c r="DM147" s="59"/>
      <c r="DN147" s="59"/>
      <c r="DO147" s="59"/>
      <c r="DP147" s="59"/>
      <c r="DQ147" s="59"/>
      <c r="DR147" s="59"/>
      <c r="DS147" s="59"/>
      <c r="DT147" s="59"/>
      <c r="DU147" s="59"/>
      <c r="DV147" s="59"/>
      <c r="DW147" s="59"/>
      <c r="DX147" s="59"/>
      <c r="DY147" s="59"/>
      <c r="DZ147" s="59"/>
      <c r="EA147" s="59"/>
      <c r="EB147" s="59"/>
      <c r="EC147" s="59"/>
      <c r="ED147" s="59"/>
      <c r="EE147" s="59"/>
      <c r="EF147" s="59"/>
      <c r="EG147" s="59"/>
      <c r="EH147" s="59"/>
      <c r="EI147" s="59"/>
      <c r="EJ147" s="59"/>
      <c r="EK147" s="59"/>
      <c r="EL147" s="59"/>
      <c r="EM147" s="59"/>
      <c r="EN147" s="59"/>
      <c r="EO147" s="59"/>
      <c r="EP147" s="59"/>
      <c r="EQ147" s="59"/>
      <c r="ER147" s="59"/>
      <c r="ES147" s="59"/>
      <c r="ET147" s="59"/>
      <c r="EU147" s="59"/>
      <c r="EV147" s="14"/>
      <c r="EW147" s="59"/>
      <c r="EX147" s="59"/>
      <c r="EY147" s="59"/>
      <c r="EZ147" s="59"/>
      <c r="FA147" s="59"/>
      <c r="FB147" s="59"/>
      <c r="FC147" s="214"/>
      <c r="FD147" s="59"/>
      <c r="FE147" s="59"/>
      <c r="FF147" s="59"/>
      <c r="FG147" s="214"/>
      <c r="FH147" s="59"/>
      <c r="FI147" s="59"/>
      <c r="FJ147" s="59"/>
      <c r="FK147" s="107"/>
      <c r="FL147" s="107"/>
      <c r="FM147" s="107"/>
      <c r="FN147" s="107"/>
      <c r="FO147" s="107"/>
      <c r="FP147" s="107"/>
      <c r="FQ147" s="107"/>
      <c r="FR147" s="107"/>
      <c r="FS147" s="107"/>
      <c r="FT147" s="107"/>
    </row>
    <row r="148" spans="1:176" ht="15.75" customHeight="1">
      <c r="A148" s="16"/>
      <c r="B148" s="16">
        <v>7</v>
      </c>
      <c r="C148" s="197" t="s">
        <v>540</v>
      </c>
      <c r="D148" s="14"/>
      <c r="E148" s="14">
        <v>218</v>
      </c>
      <c r="F148" s="16">
        <v>2008</v>
      </c>
      <c r="G148" s="16"/>
      <c r="H148" s="14">
        <v>1</v>
      </c>
      <c r="I148" s="14">
        <v>1</v>
      </c>
      <c r="J148" s="14"/>
      <c r="K148" s="14">
        <v>1</v>
      </c>
      <c r="L148" s="14"/>
      <c r="M148" s="14">
        <v>2010</v>
      </c>
      <c r="N148" s="14">
        <v>1</v>
      </c>
      <c r="O148" s="169"/>
      <c r="P148" s="59"/>
      <c r="Q148" s="59"/>
      <c r="R148" s="59"/>
      <c r="S148" s="59"/>
      <c r="T148" s="59"/>
      <c r="U148" s="59"/>
      <c r="V148" s="168"/>
      <c r="W148" s="168"/>
      <c r="X148" s="168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179"/>
      <c r="AU148" s="179"/>
      <c r="AV148" s="179"/>
      <c r="AW148" s="179"/>
      <c r="AX148" s="179"/>
      <c r="AY148" s="179"/>
      <c r="AZ148" s="179"/>
      <c r="BA148" s="17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59"/>
      <c r="CH148" s="59"/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59"/>
      <c r="DB148" s="59"/>
      <c r="DC148" s="59"/>
      <c r="DD148" s="59"/>
      <c r="DE148" s="59"/>
      <c r="DF148" s="59"/>
      <c r="DG148" s="59"/>
      <c r="DH148" s="59"/>
      <c r="DI148" s="59"/>
      <c r="DJ148" s="59"/>
      <c r="DK148" s="59"/>
      <c r="DL148" s="59"/>
      <c r="DM148" s="59"/>
      <c r="DN148" s="59"/>
      <c r="DO148" s="59"/>
      <c r="DP148" s="59"/>
      <c r="DQ148" s="59"/>
      <c r="DR148" s="59"/>
      <c r="DS148" s="59"/>
      <c r="DT148" s="59"/>
      <c r="DU148" s="59"/>
      <c r="DV148" s="59"/>
      <c r="DW148" s="59"/>
      <c r="DX148" s="59"/>
      <c r="DY148" s="59"/>
      <c r="DZ148" s="59"/>
      <c r="EA148" s="59"/>
      <c r="EB148" s="59"/>
      <c r="EC148" s="59"/>
      <c r="ED148" s="59"/>
      <c r="EE148" s="59"/>
      <c r="EF148" s="59"/>
      <c r="EG148" s="59"/>
      <c r="EH148" s="59"/>
      <c r="EI148" s="59"/>
      <c r="EJ148" s="59"/>
      <c r="EK148" s="59"/>
      <c r="EL148" s="59"/>
      <c r="EM148" s="59"/>
      <c r="EN148" s="59"/>
      <c r="EO148" s="59"/>
      <c r="EP148" s="59"/>
      <c r="EQ148" s="59"/>
      <c r="ER148" s="59"/>
      <c r="ES148" s="59"/>
      <c r="ET148" s="59"/>
      <c r="EU148" s="59"/>
      <c r="EV148" s="14"/>
      <c r="EW148" s="59"/>
      <c r="EX148" s="59"/>
      <c r="EY148" s="59"/>
      <c r="EZ148" s="59"/>
      <c r="FA148" s="59"/>
      <c r="FB148" s="59"/>
      <c r="FC148" s="214"/>
      <c r="FD148" s="59"/>
      <c r="FE148" s="59"/>
      <c r="FF148" s="59"/>
      <c r="FG148" s="214"/>
      <c r="FH148" s="59"/>
      <c r="FI148" s="59"/>
      <c r="FJ148" s="59"/>
      <c r="FK148" s="107"/>
      <c r="FL148" s="107"/>
      <c r="FM148" s="107"/>
      <c r="FN148" s="107"/>
      <c r="FO148" s="107"/>
      <c r="FP148" s="107"/>
      <c r="FQ148" s="107"/>
      <c r="FR148" s="107"/>
      <c r="FS148" s="107"/>
      <c r="FT148" s="107"/>
    </row>
    <row r="149" spans="1:176" ht="15.75" customHeight="1">
      <c r="A149" s="162">
        <f>A141+1</f>
        <v>25</v>
      </c>
      <c r="B149" s="163" t="s">
        <v>273</v>
      </c>
      <c r="C149" s="215"/>
      <c r="D149" s="200">
        <v>5</v>
      </c>
      <c r="E149" s="200">
        <f>SUM(E150:E155)</f>
        <v>8283</v>
      </c>
      <c r="F149" s="202">
        <v>5</v>
      </c>
      <c r="G149" s="202">
        <v>1</v>
      </c>
      <c r="H149" s="200">
        <f t="shared" ref="H149:L149" si="49">SUM(H150:H155)</f>
        <v>29</v>
      </c>
      <c r="I149" s="200">
        <f t="shared" si="49"/>
        <v>23</v>
      </c>
      <c r="J149" s="200">
        <f t="shared" si="49"/>
        <v>0</v>
      </c>
      <c r="K149" s="200">
        <f t="shared" si="49"/>
        <v>29</v>
      </c>
      <c r="L149" s="200">
        <f t="shared" si="49"/>
        <v>0</v>
      </c>
      <c r="M149" s="200">
        <v>1</v>
      </c>
      <c r="N149" s="200">
        <f t="shared" ref="N149:O149" si="50">SUM(N150:N155)</f>
        <v>2</v>
      </c>
      <c r="O149" s="200">
        <f t="shared" si="50"/>
        <v>0</v>
      </c>
      <c r="P149" s="59"/>
      <c r="Q149" s="59"/>
      <c r="R149" s="59">
        <v>2018</v>
      </c>
      <c r="S149" s="59"/>
      <c r="T149" s="59"/>
      <c r="U149" s="59">
        <v>2020</v>
      </c>
      <c r="V149" s="168"/>
      <c r="W149" s="168"/>
      <c r="X149" s="168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179"/>
      <c r="AU149" s="179"/>
      <c r="AV149" s="179"/>
      <c r="AW149" s="179"/>
      <c r="AX149" s="179"/>
      <c r="AY149" s="179"/>
      <c r="AZ149" s="179"/>
      <c r="BA149" s="17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  <c r="CG149" s="59"/>
      <c r="CH149" s="59"/>
      <c r="CI149" s="59"/>
      <c r="CJ149" s="59"/>
      <c r="CK149" s="59"/>
      <c r="CL149" s="59"/>
      <c r="CM149" s="59"/>
      <c r="CN149" s="59"/>
      <c r="CO149" s="59"/>
      <c r="CP149" s="59"/>
      <c r="CQ149" s="59"/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  <c r="DB149" s="59"/>
      <c r="DC149" s="59"/>
      <c r="DD149" s="59"/>
      <c r="DE149" s="59"/>
      <c r="DF149" s="59"/>
      <c r="DG149" s="59"/>
      <c r="DH149" s="59"/>
      <c r="DI149" s="59"/>
      <c r="DJ149" s="59"/>
      <c r="DK149" s="59"/>
      <c r="DL149" s="59"/>
      <c r="DM149" s="59"/>
      <c r="DN149" s="59"/>
      <c r="DO149" s="59"/>
      <c r="DP149" s="59"/>
      <c r="DQ149" s="59"/>
      <c r="DR149" s="59"/>
      <c r="DS149" s="59"/>
      <c r="DT149" s="59"/>
      <c r="DU149" s="59"/>
      <c r="DV149" s="59"/>
      <c r="DW149" s="59"/>
      <c r="DX149" s="59"/>
      <c r="DY149" s="59"/>
      <c r="DZ149" s="59"/>
      <c r="EA149" s="59"/>
      <c r="EB149" s="59"/>
      <c r="EC149" s="59"/>
      <c r="ED149" s="59"/>
      <c r="EE149" s="59"/>
      <c r="EF149" s="59"/>
      <c r="EG149" s="59"/>
      <c r="EH149" s="59"/>
      <c r="EI149" s="59"/>
      <c r="EJ149" s="59"/>
      <c r="EK149" s="59"/>
      <c r="EL149" s="59"/>
      <c r="EM149" s="59"/>
      <c r="EN149" s="59"/>
      <c r="EO149" s="59"/>
      <c r="EP149" s="59">
        <v>27</v>
      </c>
      <c r="EQ149" s="59"/>
      <c r="ER149" s="59">
        <v>27</v>
      </c>
      <c r="ES149" s="59"/>
      <c r="ET149" s="59"/>
      <c r="EU149" s="59"/>
      <c r="EV149" s="14">
        <f>SUM(EW149:EY149)</f>
        <v>25</v>
      </c>
      <c r="EW149" s="59"/>
      <c r="EX149" s="59">
        <v>25</v>
      </c>
      <c r="EY149" s="59"/>
      <c r="EZ149" s="59">
        <v>3</v>
      </c>
      <c r="FA149" s="59">
        <v>1</v>
      </c>
      <c r="FB149" s="59">
        <v>2</v>
      </c>
      <c r="FC149" s="59"/>
      <c r="FD149" s="59">
        <v>3</v>
      </c>
      <c r="FE149" s="59"/>
      <c r="FF149" s="59">
        <v>3</v>
      </c>
      <c r="FG149" s="59"/>
      <c r="FH149" s="59">
        <v>2012</v>
      </c>
      <c r="FI149" s="59">
        <v>5</v>
      </c>
      <c r="FJ149" s="59">
        <v>12960</v>
      </c>
      <c r="FK149" s="107"/>
      <c r="FL149" s="107"/>
      <c r="FM149" s="107"/>
      <c r="FN149" s="107"/>
      <c r="FO149" s="107"/>
      <c r="FP149" s="107"/>
      <c r="FQ149" s="107"/>
      <c r="FR149" s="107"/>
      <c r="FS149" s="107"/>
      <c r="FT149" s="107"/>
    </row>
    <row r="150" spans="1:176" ht="18.75" customHeight="1">
      <c r="A150" s="16"/>
      <c r="B150" s="16">
        <v>1</v>
      </c>
      <c r="C150" s="197" t="s">
        <v>465</v>
      </c>
      <c r="D150" s="14"/>
      <c r="E150" s="14">
        <v>2491</v>
      </c>
      <c r="F150" s="16">
        <v>2016</v>
      </c>
      <c r="G150" s="16"/>
      <c r="H150" s="14">
        <v>16</v>
      </c>
      <c r="I150" s="14">
        <v>12</v>
      </c>
      <c r="J150" s="14"/>
      <c r="K150" s="14">
        <v>16</v>
      </c>
      <c r="L150" s="14"/>
      <c r="M150" s="14"/>
      <c r="N150" s="14"/>
      <c r="O150" s="169"/>
      <c r="P150" s="216"/>
      <c r="Q150" s="216"/>
      <c r="R150" s="216"/>
      <c r="S150" s="216"/>
      <c r="T150" s="216"/>
      <c r="U150" s="216"/>
      <c r="V150" s="168"/>
      <c r="W150" s="168"/>
      <c r="X150" s="168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179"/>
      <c r="AU150" s="179"/>
      <c r="AV150" s="179"/>
      <c r="AW150" s="179"/>
      <c r="AX150" s="179"/>
      <c r="AY150" s="179"/>
      <c r="AZ150" s="179"/>
      <c r="BA150" s="17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  <c r="CG150" s="59"/>
      <c r="CH150" s="59"/>
      <c r="CI150" s="59"/>
      <c r="CJ150" s="59"/>
      <c r="CK150" s="59"/>
      <c r="CL150" s="59"/>
      <c r="CM150" s="59"/>
      <c r="CN150" s="59"/>
      <c r="CO150" s="59"/>
      <c r="CP150" s="59"/>
      <c r="CQ150" s="59"/>
      <c r="CR150" s="59"/>
      <c r="CS150" s="59"/>
      <c r="CT150" s="59"/>
      <c r="CU150" s="59"/>
      <c r="CV150" s="59"/>
      <c r="CW150" s="59"/>
      <c r="CX150" s="59"/>
      <c r="CY150" s="59"/>
      <c r="CZ150" s="59"/>
      <c r="DA150" s="59"/>
      <c r="DB150" s="59"/>
      <c r="DC150" s="59"/>
      <c r="DD150" s="59"/>
      <c r="DE150" s="59"/>
      <c r="DF150" s="59"/>
      <c r="DG150" s="59"/>
      <c r="DH150" s="59"/>
      <c r="DI150" s="59"/>
      <c r="DJ150" s="59"/>
      <c r="DK150" s="59"/>
      <c r="DL150" s="59"/>
      <c r="DM150" s="59"/>
      <c r="DN150" s="59"/>
      <c r="DO150" s="59"/>
      <c r="DP150" s="59"/>
      <c r="DQ150" s="59"/>
      <c r="DR150" s="59"/>
      <c r="DS150" s="59"/>
      <c r="DT150" s="59"/>
      <c r="DU150" s="59"/>
      <c r="DV150" s="59"/>
      <c r="DW150" s="59"/>
      <c r="DX150" s="59"/>
      <c r="DY150" s="59"/>
      <c r="DZ150" s="59"/>
      <c r="EA150" s="59"/>
      <c r="EB150" s="59"/>
      <c r="EC150" s="59"/>
      <c r="ED150" s="59"/>
      <c r="EE150" s="59"/>
      <c r="EF150" s="59"/>
      <c r="EG150" s="59"/>
      <c r="EH150" s="59"/>
      <c r="EI150" s="59"/>
      <c r="EJ150" s="59"/>
      <c r="EK150" s="59"/>
      <c r="EL150" s="59"/>
      <c r="EM150" s="59"/>
      <c r="EN150" s="59"/>
      <c r="EO150" s="59"/>
      <c r="EP150" s="59"/>
      <c r="EQ150" s="59"/>
      <c r="ER150" s="59"/>
      <c r="ES150" s="59"/>
      <c r="ET150" s="59"/>
      <c r="EU150" s="59"/>
      <c r="EV150" s="14"/>
      <c r="EW150" s="59"/>
      <c r="EX150" s="59"/>
      <c r="EY150" s="59"/>
      <c r="EZ150" s="59"/>
      <c r="FA150" s="59"/>
      <c r="FB150" s="16"/>
      <c r="FC150" s="14"/>
      <c r="FD150" s="175"/>
      <c r="FE150" s="175"/>
      <c r="FF150" s="175"/>
      <c r="FG150" s="175"/>
      <c r="FH150" s="175"/>
      <c r="FI150" s="175"/>
      <c r="FJ150" s="217"/>
      <c r="FK150" s="218"/>
      <c r="FN150" s="29"/>
      <c r="FO150" s="214"/>
      <c r="FP150" s="214"/>
    </row>
    <row r="151" spans="1:176" ht="18.75" customHeight="1">
      <c r="A151" s="16"/>
      <c r="B151" s="16">
        <v>2</v>
      </c>
      <c r="C151" s="197" t="s">
        <v>541</v>
      </c>
      <c r="D151" s="14"/>
      <c r="E151" s="14">
        <v>3400</v>
      </c>
      <c r="F151" s="16">
        <v>2016</v>
      </c>
      <c r="G151" s="16"/>
      <c r="H151" s="14">
        <v>4</v>
      </c>
      <c r="I151" s="14">
        <v>4</v>
      </c>
      <c r="J151" s="14"/>
      <c r="K151" s="14">
        <v>4</v>
      </c>
      <c r="L151" s="14"/>
      <c r="M151" s="14"/>
      <c r="N151" s="14"/>
      <c r="O151" s="169"/>
      <c r="P151" s="216"/>
      <c r="Q151" s="216"/>
      <c r="R151" s="216"/>
      <c r="S151" s="216"/>
      <c r="T151" s="216"/>
      <c r="U151" s="216"/>
      <c r="V151" s="168"/>
      <c r="W151" s="168"/>
      <c r="X151" s="168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179"/>
      <c r="AU151" s="179"/>
      <c r="AV151" s="179"/>
      <c r="AW151" s="179"/>
      <c r="AX151" s="179"/>
      <c r="AY151" s="179"/>
      <c r="AZ151" s="179"/>
      <c r="BA151" s="17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59"/>
      <c r="CI151" s="59"/>
      <c r="CJ151" s="59"/>
      <c r="CK151" s="59"/>
      <c r="CL151" s="59"/>
      <c r="CM151" s="59"/>
      <c r="CN151" s="59"/>
      <c r="CO151" s="59"/>
      <c r="CP151" s="59"/>
      <c r="CQ151" s="59"/>
      <c r="CR151" s="59"/>
      <c r="CS151" s="59"/>
      <c r="CT151" s="59"/>
      <c r="CU151" s="59"/>
      <c r="CV151" s="59"/>
      <c r="CW151" s="59"/>
      <c r="CX151" s="59"/>
      <c r="CY151" s="59"/>
      <c r="CZ151" s="59"/>
      <c r="DA151" s="59"/>
      <c r="DB151" s="59"/>
      <c r="DC151" s="59"/>
      <c r="DD151" s="59"/>
      <c r="DE151" s="59"/>
      <c r="DF151" s="59"/>
      <c r="DG151" s="59"/>
      <c r="DH151" s="59"/>
      <c r="DI151" s="59"/>
      <c r="DJ151" s="59"/>
      <c r="DK151" s="59"/>
      <c r="DL151" s="59"/>
      <c r="DM151" s="59"/>
      <c r="DN151" s="59"/>
      <c r="DO151" s="59"/>
      <c r="DP151" s="59"/>
      <c r="DQ151" s="59"/>
      <c r="DR151" s="59"/>
      <c r="DS151" s="59"/>
      <c r="DT151" s="59"/>
      <c r="DU151" s="59"/>
      <c r="DV151" s="59"/>
      <c r="DW151" s="59"/>
      <c r="DX151" s="59"/>
      <c r="DY151" s="59"/>
      <c r="DZ151" s="59"/>
      <c r="EA151" s="59"/>
      <c r="EB151" s="59"/>
      <c r="EC151" s="59"/>
      <c r="ED151" s="59"/>
      <c r="EE151" s="59"/>
      <c r="EF151" s="59"/>
      <c r="EG151" s="59"/>
      <c r="EH151" s="59"/>
      <c r="EI151" s="59"/>
      <c r="EJ151" s="59"/>
      <c r="EK151" s="59"/>
      <c r="EL151" s="59"/>
      <c r="EM151" s="59"/>
      <c r="EN151" s="59"/>
      <c r="EO151" s="59"/>
      <c r="EP151" s="59"/>
      <c r="EQ151" s="59"/>
      <c r="ER151" s="59"/>
      <c r="ES151" s="59"/>
      <c r="ET151" s="59"/>
      <c r="EU151" s="59"/>
      <c r="EV151" s="14"/>
      <c r="EW151" s="59"/>
      <c r="EX151" s="59"/>
      <c r="EY151" s="59"/>
      <c r="EZ151" s="59"/>
      <c r="FA151" s="59"/>
      <c r="FB151" s="16"/>
      <c r="FC151" s="14"/>
      <c r="FD151" s="175"/>
      <c r="FE151" s="175"/>
      <c r="FF151" s="175"/>
      <c r="FG151" s="175"/>
      <c r="FH151" s="175"/>
      <c r="FI151" s="175"/>
      <c r="FJ151" s="217"/>
      <c r="FK151" s="218"/>
      <c r="FN151" s="29"/>
      <c r="FO151" s="214"/>
      <c r="FP151" s="214"/>
    </row>
    <row r="152" spans="1:176" ht="18.75" customHeight="1">
      <c r="A152" s="16"/>
      <c r="B152" s="16">
        <v>3</v>
      </c>
      <c r="C152" s="197" t="s">
        <v>542</v>
      </c>
      <c r="D152" s="14"/>
      <c r="E152" s="14">
        <v>700</v>
      </c>
      <c r="F152" s="16">
        <v>2016</v>
      </c>
      <c r="G152" s="16"/>
      <c r="H152" s="14">
        <v>3</v>
      </c>
      <c r="I152" s="14">
        <v>3</v>
      </c>
      <c r="J152" s="14"/>
      <c r="K152" s="14">
        <v>3</v>
      </c>
      <c r="L152" s="14"/>
      <c r="M152" s="14"/>
      <c r="N152" s="14"/>
      <c r="O152" s="169"/>
      <c r="P152" s="216"/>
      <c r="Q152" s="216"/>
      <c r="R152" s="216"/>
      <c r="S152" s="216"/>
      <c r="T152" s="216"/>
      <c r="U152" s="216"/>
      <c r="V152" s="168"/>
      <c r="W152" s="168"/>
      <c r="X152" s="168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179"/>
      <c r="AU152" s="179"/>
      <c r="AV152" s="179"/>
      <c r="AW152" s="179"/>
      <c r="AX152" s="179"/>
      <c r="AY152" s="179"/>
      <c r="AZ152" s="179"/>
      <c r="BA152" s="17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  <c r="DB152" s="59"/>
      <c r="DC152" s="59"/>
      <c r="DD152" s="59"/>
      <c r="DE152" s="59"/>
      <c r="DF152" s="59"/>
      <c r="DG152" s="59"/>
      <c r="DH152" s="59"/>
      <c r="DI152" s="59"/>
      <c r="DJ152" s="59"/>
      <c r="DK152" s="59"/>
      <c r="DL152" s="59"/>
      <c r="DM152" s="59"/>
      <c r="DN152" s="59"/>
      <c r="DO152" s="59"/>
      <c r="DP152" s="59"/>
      <c r="DQ152" s="59"/>
      <c r="DR152" s="59"/>
      <c r="DS152" s="59"/>
      <c r="DT152" s="59"/>
      <c r="DU152" s="59"/>
      <c r="DV152" s="59"/>
      <c r="DW152" s="59"/>
      <c r="DX152" s="59"/>
      <c r="DY152" s="59"/>
      <c r="DZ152" s="59"/>
      <c r="EA152" s="59"/>
      <c r="EB152" s="59"/>
      <c r="EC152" s="59"/>
      <c r="ED152" s="59"/>
      <c r="EE152" s="59"/>
      <c r="EF152" s="59"/>
      <c r="EG152" s="59"/>
      <c r="EH152" s="59"/>
      <c r="EI152" s="59"/>
      <c r="EJ152" s="59"/>
      <c r="EK152" s="59"/>
      <c r="EL152" s="59"/>
      <c r="EM152" s="59"/>
      <c r="EN152" s="59"/>
      <c r="EO152" s="59"/>
      <c r="EP152" s="59"/>
      <c r="EQ152" s="59"/>
      <c r="ER152" s="59"/>
      <c r="ES152" s="59"/>
      <c r="ET152" s="59"/>
      <c r="EU152" s="59"/>
      <c r="EV152" s="14"/>
      <c r="EW152" s="59"/>
      <c r="EX152" s="59"/>
      <c r="EY152" s="59"/>
      <c r="EZ152" s="59"/>
      <c r="FA152" s="59"/>
      <c r="FB152" s="16"/>
      <c r="FC152" s="14"/>
      <c r="FD152" s="175"/>
      <c r="FE152" s="175"/>
      <c r="FF152" s="175"/>
      <c r="FG152" s="175"/>
      <c r="FH152" s="175"/>
      <c r="FI152" s="175"/>
      <c r="FJ152" s="217"/>
      <c r="FK152" s="218"/>
      <c r="FN152" s="29"/>
      <c r="FO152" s="214"/>
      <c r="FP152" s="214"/>
    </row>
    <row r="153" spans="1:176" ht="18.75" customHeight="1">
      <c r="A153" s="16"/>
      <c r="B153" s="16">
        <v>4</v>
      </c>
      <c r="C153" s="197" t="s">
        <v>543</v>
      </c>
      <c r="D153" s="14"/>
      <c r="E153" s="14">
        <v>720</v>
      </c>
      <c r="F153" s="16">
        <v>2016</v>
      </c>
      <c r="G153" s="16"/>
      <c r="H153" s="14">
        <v>2</v>
      </c>
      <c r="I153" s="14">
        <v>2</v>
      </c>
      <c r="J153" s="14"/>
      <c r="K153" s="14">
        <v>2</v>
      </c>
      <c r="L153" s="14"/>
      <c r="M153" s="14"/>
      <c r="N153" s="14"/>
      <c r="O153" s="169"/>
      <c r="P153" s="216"/>
      <c r="Q153" s="216"/>
      <c r="R153" s="216"/>
      <c r="S153" s="216"/>
      <c r="T153" s="216"/>
      <c r="U153" s="216"/>
      <c r="V153" s="168"/>
      <c r="W153" s="168"/>
      <c r="X153" s="168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179"/>
      <c r="AU153" s="179"/>
      <c r="AV153" s="179"/>
      <c r="AW153" s="179"/>
      <c r="AX153" s="179"/>
      <c r="AY153" s="179"/>
      <c r="AZ153" s="179"/>
      <c r="BA153" s="17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  <c r="DB153" s="59"/>
      <c r="DC153" s="59"/>
      <c r="DD153" s="59"/>
      <c r="DE153" s="59"/>
      <c r="DF153" s="59"/>
      <c r="DG153" s="59"/>
      <c r="DH153" s="59"/>
      <c r="DI153" s="59"/>
      <c r="DJ153" s="59"/>
      <c r="DK153" s="59"/>
      <c r="DL153" s="59"/>
      <c r="DM153" s="59"/>
      <c r="DN153" s="59"/>
      <c r="DO153" s="59"/>
      <c r="DP153" s="59"/>
      <c r="DQ153" s="59"/>
      <c r="DR153" s="59"/>
      <c r="DS153" s="59"/>
      <c r="DT153" s="59"/>
      <c r="DU153" s="59"/>
      <c r="DV153" s="59"/>
      <c r="DW153" s="59"/>
      <c r="DX153" s="59"/>
      <c r="DY153" s="59"/>
      <c r="DZ153" s="59"/>
      <c r="EA153" s="59"/>
      <c r="EB153" s="59"/>
      <c r="EC153" s="59"/>
      <c r="ED153" s="59"/>
      <c r="EE153" s="59"/>
      <c r="EF153" s="59"/>
      <c r="EG153" s="59"/>
      <c r="EH153" s="59"/>
      <c r="EI153" s="59"/>
      <c r="EJ153" s="59"/>
      <c r="EK153" s="59"/>
      <c r="EL153" s="59"/>
      <c r="EM153" s="59"/>
      <c r="EN153" s="59"/>
      <c r="EO153" s="59"/>
      <c r="EP153" s="59"/>
      <c r="EQ153" s="59"/>
      <c r="ER153" s="59"/>
      <c r="ES153" s="59"/>
      <c r="ET153" s="59"/>
      <c r="EU153" s="59"/>
      <c r="EV153" s="14"/>
      <c r="EW153" s="59"/>
      <c r="EX153" s="59"/>
      <c r="EY153" s="59"/>
      <c r="EZ153" s="59"/>
      <c r="FA153" s="59"/>
      <c r="FB153" s="16"/>
      <c r="FC153" s="14"/>
      <c r="FD153" s="175"/>
      <c r="FE153" s="175"/>
      <c r="FF153" s="175"/>
      <c r="FG153" s="175"/>
      <c r="FH153" s="175"/>
      <c r="FI153" s="175"/>
      <c r="FJ153" s="217"/>
      <c r="FK153" s="218"/>
      <c r="FN153" s="29"/>
      <c r="FO153" s="214"/>
      <c r="FP153" s="214"/>
    </row>
    <row r="154" spans="1:176" ht="18.75" customHeight="1">
      <c r="A154" s="16"/>
      <c r="B154" s="16">
        <v>5</v>
      </c>
      <c r="C154" s="197" t="s">
        <v>544</v>
      </c>
      <c r="D154" s="14"/>
      <c r="E154" s="14">
        <v>900</v>
      </c>
      <c r="F154" s="16">
        <v>2016</v>
      </c>
      <c r="G154" s="16"/>
      <c r="H154" s="14">
        <v>2</v>
      </c>
      <c r="I154" s="14">
        <v>2</v>
      </c>
      <c r="J154" s="14"/>
      <c r="K154" s="14">
        <v>2</v>
      </c>
      <c r="L154" s="14"/>
      <c r="M154" s="14"/>
      <c r="N154" s="14"/>
      <c r="O154" s="169"/>
      <c r="P154" s="216"/>
      <c r="Q154" s="216"/>
      <c r="R154" s="216"/>
      <c r="S154" s="216"/>
      <c r="T154" s="216"/>
      <c r="U154" s="216"/>
      <c r="V154" s="168"/>
      <c r="W154" s="168"/>
      <c r="X154" s="168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179"/>
      <c r="AU154" s="179"/>
      <c r="AV154" s="179"/>
      <c r="AW154" s="179"/>
      <c r="AX154" s="179"/>
      <c r="AY154" s="179"/>
      <c r="AZ154" s="179"/>
      <c r="BA154" s="17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  <c r="DB154" s="59"/>
      <c r="DC154" s="59"/>
      <c r="DD154" s="59"/>
      <c r="DE154" s="59"/>
      <c r="DF154" s="59"/>
      <c r="DG154" s="59"/>
      <c r="DH154" s="59"/>
      <c r="DI154" s="59"/>
      <c r="DJ154" s="59"/>
      <c r="DK154" s="59"/>
      <c r="DL154" s="59"/>
      <c r="DM154" s="59"/>
      <c r="DN154" s="59"/>
      <c r="DO154" s="59"/>
      <c r="DP154" s="59"/>
      <c r="DQ154" s="59"/>
      <c r="DR154" s="59"/>
      <c r="DS154" s="59"/>
      <c r="DT154" s="59"/>
      <c r="DU154" s="59"/>
      <c r="DV154" s="59"/>
      <c r="DW154" s="59"/>
      <c r="DX154" s="59"/>
      <c r="DY154" s="59"/>
      <c r="DZ154" s="59"/>
      <c r="EA154" s="59"/>
      <c r="EB154" s="59"/>
      <c r="EC154" s="59"/>
      <c r="ED154" s="59"/>
      <c r="EE154" s="59"/>
      <c r="EF154" s="59"/>
      <c r="EG154" s="59"/>
      <c r="EH154" s="59"/>
      <c r="EI154" s="59"/>
      <c r="EJ154" s="59"/>
      <c r="EK154" s="59"/>
      <c r="EL154" s="59"/>
      <c r="EM154" s="59"/>
      <c r="EN154" s="59"/>
      <c r="EO154" s="59"/>
      <c r="EP154" s="59"/>
      <c r="EQ154" s="59"/>
      <c r="ER154" s="59"/>
      <c r="ES154" s="59"/>
      <c r="ET154" s="59"/>
      <c r="EU154" s="59"/>
      <c r="EV154" s="14"/>
      <c r="EW154" s="59"/>
      <c r="EX154" s="59"/>
      <c r="EY154" s="59"/>
      <c r="EZ154" s="59"/>
      <c r="FA154" s="59"/>
      <c r="FB154" s="16"/>
      <c r="FC154" s="14"/>
      <c r="FD154" s="175"/>
      <c r="FE154" s="175"/>
      <c r="FF154" s="175"/>
      <c r="FG154" s="175"/>
      <c r="FH154" s="175"/>
      <c r="FI154" s="175"/>
      <c r="FJ154" s="217"/>
      <c r="FK154" s="218"/>
      <c r="FN154" s="29"/>
      <c r="FO154" s="214"/>
      <c r="FP154" s="214"/>
    </row>
    <row r="155" spans="1:176" ht="18.75" customHeight="1">
      <c r="A155" s="16"/>
      <c r="B155" s="16">
        <v>6</v>
      </c>
      <c r="C155" s="197" t="s">
        <v>481</v>
      </c>
      <c r="D155" s="14"/>
      <c r="E155" s="14">
        <v>72</v>
      </c>
      <c r="F155" s="16"/>
      <c r="G155" s="16"/>
      <c r="H155" s="14">
        <v>2</v>
      </c>
      <c r="I155" s="14"/>
      <c r="J155" s="14"/>
      <c r="K155" s="14">
        <v>2</v>
      </c>
      <c r="L155" s="14"/>
      <c r="M155" s="14">
        <v>2016</v>
      </c>
      <c r="N155" s="14">
        <v>2</v>
      </c>
      <c r="O155" s="169"/>
      <c r="P155" s="216"/>
      <c r="Q155" s="216"/>
      <c r="R155" s="216"/>
      <c r="S155" s="216"/>
      <c r="T155" s="216"/>
      <c r="U155" s="216"/>
      <c r="V155" s="168"/>
      <c r="W155" s="168"/>
      <c r="X155" s="168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179"/>
      <c r="AU155" s="179"/>
      <c r="AV155" s="179"/>
      <c r="AW155" s="179"/>
      <c r="AX155" s="179"/>
      <c r="AY155" s="179"/>
      <c r="AZ155" s="179"/>
      <c r="BA155" s="17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  <c r="DK155" s="59"/>
      <c r="DL155" s="59"/>
      <c r="DM155" s="59"/>
      <c r="DN155" s="59"/>
      <c r="DO155" s="59"/>
      <c r="DP155" s="59"/>
      <c r="DQ155" s="59"/>
      <c r="DR155" s="59"/>
      <c r="DS155" s="59"/>
      <c r="DT155" s="59"/>
      <c r="DU155" s="59"/>
      <c r="DV155" s="59"/>
      <c r="DW155" s="59"/>
      <c r="DX155" s="59"/>
      <c r="DY155" s="59"/>
      <c r="DZ155" s="59"/>
      <c r="EA155" s="59"/>
      <c r="EB155" s="59"/>
      <c r="EC155" s="59"/>
      <c r="ED155" s="59"/>
      <c r="EE155" s="59"/>
      <c r="EF155" s="59"/>
      <c r="EG155" s="59"/>
      <c r="EH155" s="59"/>
      <c r="EI155" s="59"/>
      <c r="EJ155" s="59"/>
      <c r="EK155" s="59"/>
      <c r="EL155" s="59"/>
      <c r="EM155" s="59"/>
      <c r="EN155" s="59"/>
      <c r="EO155" s="59"/>
      <c r="EP155" s="59"/>
      <c r="EQ155" s="59"/>
      <c r="ER155" s="59"/>
      <c r="ES155" s="59"/>
      <c r="ET155" s="59"/>
      <c r="EU155" s="59"/>
      <c r="EV155" s="14"/>
      <c r="EW155" s="59"/>
      <c r="EX155" s="59"/>
      <c r="EY155" s="59"/>
      <c r="EZ155" s="59"/>
      <c r="FA155" s="59"/>
      <c r="FB155" s="16"/>
      <c r="FC155" s="14"/>
      <c r="FD155" s="175"/>
      <c r="FE155" s="175"/>
      <c r="FF155" s="175"/>
      <c r="FG155" s="175"/>
      <c r="FH155" s="175"/>
      <c r="FI155" s="175"/>
      <c r="FJ155" s="217"/>
      <c r="FK155" s="218"/>
      <c r="FN155" s="29"/>
      <c r="FO155" s="214"/>
      <c r="FP155" s="214"/>
    </row>
    <row r="156" spans="1:176" ht="18.75" customHeight="1">
      <c r="A156" s="162">
        <f>A149+1</f>
        <v>26</v>
      </c>
      <c r="B156" s="163" t="s">
        <v>287</v>
      </c>
      <c r="C156" s="205"/>
      <c r="D156" s="164">
        <v>4</v>
      </c>
      <c r="E156" s="164">
        <f>SUM(E157:E160)</f>
        <v>8935</v>
      </c>
      <c r="F156" s="166">
        <v>2</v>
      </c>
      <c r="G156" s="166">
        <v>2</v>
      </c>
      <c r="H156" s="164">
        <f t="shared" ref="H156:L156" si="51">SUM(H157:H160)</f>
        <v>22</v>
      </c>
      <c r="I156" s="164">
        <f t="shared" si="51"/>
        <v>16</v>
      </c>
      <c r="J156" s="164">
        <f t="shared" si="51"/>
        <v>0</v>
      </c>
      <c r="K156" s="164">
        <f t="shared" si="51"/>
        <v>16</v>
      </c>
      <c r="L156" s="164">
        <f t="shared" si="51"/>
        <v>0</v>
      </c>
      <c r="M156" s="164">
        <v>1</v>
      </c>
      <c r="N156" s="164">
        <f>SUM(N157:N160)</f>
        <v>2</v>
      </c>
      <c r="O156" s="172"/>
      <c r="P156" s="216"/>
      <c r="Q156" s="216"/>
      <c r="R156" s="216">
        <v>2020</v>
      </c>
      <c r="S156" s="216"/>
      <c r="T156" s="216"/>
      <c r="U156" s="216">
        <v>2020</v>
      </c>
      <c r="V156" s="168"/>
      <c r="W156" s="168"/>
      <c r="X156" s="168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179"/>
      <c r="AU156" s="179"/>
      <c r="AV156" s="179"/>
      <c r="AW156" s="179"/>
      <c r="AX156" s="179"/>
      <c r="AY156" s="179"/>
      <c r="AZ156" s="179"/>
      <c r="BA156" s="17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  <c r="DE156" s="59"/>
      <c r="DF156" s="59"/>
      <c r="DG156" s="59"/>
      <c r="DH156" s="59"/>
      <c r="DI156" s="59"/>
      <c r="DJ156" s="59"/>
      <c r="DK156" s="59"/>
      <c r="DL156" s="59"/>
      <c r="DM156" s="59"/>
      <c r="DN156" s="59"/>
      <c r="DO156" s="59"/>
      <c r="DP156" s="59"/>
      <c r="DQ156" s="59"/>
      <c r="DR156" s="59"/>
      <c r="DS156" s="59"/>
      <c r="DT156" s="59"/>
      <c r="DU156" s="59"/>
      <c r="DV156" s="59"/>
      <c r="DW156" s="59"/>
      <c r="DX156" s="59"/>
      <c r="DY156" s="59"/>
      <c r="DZ156" s="59"/>
      <c r="EA156" s="59"/>
      <c r="EB156" s="59"/>
      <c r="EC156" s="59"/>
      <c r="ED156" s="59"/>
      <c r="EE156" s="59"/>
      <c r="EF156" s="59"/>
      <c r="EG156" s="59"/>
      <c r="EH156" s="59"/>
      <c r="EI156" s="59"/>
      <c r="EJ156" s="59"/>
      <c r="EK156" s="59"/>
      <c r="EL156" s="59"/>
      <c r="EM156" s="59"/>
      <c r="EN156" s="59"/>
      <c r="EO156" s="59"/>
      <c r="EP156" s="59">
        <v>21</v>
      </c>
      <c r="EQ156" s="59"/>
      <c r="ER156" s="59">
        <v>21</v>
      </c>
      <c r="ES156" s="59"/>
      <c r="ET156" s="59"/>
      <c r="EU156" s="59">
        <v>4</v>
      </c>
      <c r="EV156" s="14">
        <f>SUM(EW156:EY156)</f>
        <v>14</v>
      </c>
      <c r="EW156" s="59"/>
      <c r="EX156" s="59">
        <v>14</v>
      </c>
      <c r="EY156" s="59"/>
      <c r="EZ156" s="59">
        <v>4</v>
      </c>
      <c r="FA156" s="59"/>
      <c r="FB156" s="16">
        <v>4</v>
      </c>
      <c r="FC156" s="14"/>
      <c r="FD156" s="175">
        <v>3</v>
      </c>
      <c r="FE156" s="175"/>
      <c r="FF156" s="175">
        <v>3</v>
      </c>
      <c r="FG156" s="175"/>
      <c r="FH156" s="175">
        <v>2014</v>
      </c>
      <c r="FI156" s="175">
        <v>2</v>
      </c>
      <c r="FJ156" s="217">
        <v>8341</v>
      </c>
      <c r="FK156" s="218"/>
      <c r="FN156" s="29"/>
      <c r="FO156" s="214"/>
      <c r="FP156" s="214"/>
    </row>
    <row r="157" spans="1:176" ht="18.75" customHeight="1">
      <c r="A157" s="16"/>
      <c r="B157" s="16">
        <v>1</v>
      </c>
      <c r="C157" s="197" t="s">
        <v>465</v>
      </c>
      <c r="D157" s="14"/>
      <c r="E157" s="14">
        <v>7670</v>
      </c>
      <c r="F157" s="16">
        <v>2010</v>
      </c>
      <c r="G157" s="16"/>
      <c r="H157" s="14">
        <v>16</v>
      </c>
      <c r="I157" s="14">
        <v>10</v>
      </c>
      <c r="J157" s="14"/>
      <c r="K157" s="14">
        <v>10</v>
      </c>
      <c r="L157" s="14"/>
      <c r="M157" s="14"/>
      <c r="N157" s="14"/>
      <c r="O157" s="169">
        <v>1</v>
      </c>
      <c r="P157" s="216"/>
      <c r="Q157" s="216"/>
      <c r="R157" s="216"/>
      <c r="S157" s="216"/>
      <c r="T157" s="216"/>
      <c r="U157" s="216"/>
      <c r="V157" s="168"/>
      <c r="W157" s="168"/>
      <c r="X157" s="168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179"/>
      <c r="AU157" s="179"/>
      <c r="AV157" s="179"/>
      <c r="AW157" s="179"/>
      <c r="AX157" s="179"/>
      <c r="AY157" s="179"/>
      <c r="AZ157" s="179"/>
      <c r="BA157" s="17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9"/>
      <c r="DO157" s="59"/>
      <c r="DP157" s="59"/>
      <c r="DQ157" s="59"/>
      <c r="DR157" s="59"/>
      <c r="DS157" s="59"/>
      <c r="DT157" s="59"/>
      <c r="DU157" s="59"/>
      <c r="DV157" s="59"/>
      <c r="DW157" s="59"/>
      <c r="DX157" s="59"/>
      <c r="DY157" s="59"/>
      <c r="DZ157" s="59"/>
      <c r="EA157" s="59"/>
      <c r="EB157" s="59"/>
      <c r="EC157" s="59"/>
      <c r="ED157" s="59"/>
      <c r="EE157" s="59"/>
      <c r="EF157" s="59"/>
      <c r="EG157" s="59"/>
      <c r="EH157" s="59"/>
      <c r="EI157" s="59"/>
      <c r="EJ157" s="59"/>
      <c r="EK157" s="59"/>
      <c r="EL157" s="59"/>
      <c r="EM157" s="59"/>
      <c r="EN157" s="59"/>
      <c r="EO157" s="59"/>
      <c r="EP157" s="59"/>
      <c r="EQ157" s="59"/>
      <c r="ER157" s="59"/>
      <c r="ES157" s="59"/>
      <c r="ET157" s="59"/>
      <c r="EU157" s="59"/>
      <c r="EV157" s="14"/>
      <c r="EW157" s="59"/>
      <c r="EX157" s="59"/>
      <c r="EY157" s="59"/>
      <c r="EZ157" s="59"/>
      <c r="FA157" s="59"/>
      <c r="FB157" s="59"/>
      <c r="FC157" s="59"/>
      <c r="FD157" s="59"/>
      <c r="FE157" s="59"/>
      <c r="FF157" s="59"/>
      <c r="FG157" s="59"/>
      <c r="FH157" s="59"/>
      <c r="FI157" s="59"/>
      <c r="FJ157" s="207"/>
      <c r="FK157" s="107"/>
      <c r="FL157" s="107"/>
      <c r="FM157" s="107"/>
      <c r="FN157" s="107"/>
      <c r="FO157" s="107"/>
      <c r="FP157" s="107"/>
      <c r="FQ157" s="107"/>
      <c r="FR157" s="107"/>
      <c r="FS157" s="107"/>
      <c r="FT157" s="107"/>
    </row>
    <row r="158" spans="1:176" ht="18.75" customHeight="1">
      <c r="A158" s="16"/>
      <c r="B158" s="16">
        <v>2</v>
      </c>
      <c r="C158" s="197" t="s">
        <v>545</v>
      </c>
      <c r="D158" s="14"/>
      <c r="E158" s="14">
        <v>320</v>
      </c>
      <c r="F158" s="16">
        <v>2014</v>
      </c>
      <c r="G158" s="16"/>
      <c r="H158" s="14">
        <v>2</v>
      </c>
      <c r="I158" s="14">
        <v>2</v>
      </c>
      <c r="J158" s="14"/>
      <c r="K158" s="14">
        <v>2</v>
      </c>
      <c r="L158" s="14"/>
      <c r="M158" s="14"/>
      <c r="N158" s="14"/>
      <c r="O158" s="169"/>
      <c r="P158" s="216"/>
      <c r="Q158" s="216"/>
      <c r="R158" s="216"/>
      <c r="S158" s="216"/>
      <c r="T158" s="216"/>
      <c r="U158" s="216"/>
      <c r="V158" s="168"/>
      <c r="W158" s="168"/>
      <c r="X158" s="168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179"/>
      <c r="AU158" s="179"/>
      <c r="AV158" s="179"/>
      <c r="AW158" s="179"/>
      <c r="AX158" s="179"/>
      <c r="AY158" s="179"/>
      <c r="AZ158" s="179"/>
      <c r="BA158" s="17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  <c r="DE158" s="59"/>
      <c r="DF158" s="59"/>
      <c r="DG158" s="59"/>
      <c r="DH158" s="59"/>
      <c r="DI158" s="59"/>
      <c r="DJ158" s="59"/>
      <c r="DK158" s="59"/>
      <c r="DL158" s="59"/>
      <c r="DM158" s="59"/>
      <c r="DN158" s="59"/>
      <c r="DO158" s="59"/>
      <c r="DP158" s="59"/>
      <c r="DQ158" s="59"/>
      <c r="DR158" s="59"/>
      <c r="DS158" s="59"/>
      <c r="DT158" s="59"/>
      <c r="DU158" s="59"/>
      <c r="DV158" s="59"/>
      <c r="DW158" s="59"/>
      <c r="DX158" s="59"/>
      <c r="DY158" s="59"/>
      <c r="DZ158" s="59"/>
      <c r="EA158" s="59"/>
      <c r="EB158" s="59"/>
      <c r="EC158" s="59"/>
      <c r="ED158" s="59"/>
      <c r="EE158" s="59"/>
      <c r="EF158" s="59"/>
      <c r="EG158" s="59"/>
      <c r="EH158" s="59"/>
      <c r="EI158" s="59"/>
      <c r="EJ158" s="59"/>
      <c r="EK158" s="59"/>
      <c r="EL158" s="59"/>
      <c r="EM158" s="59"/>
      <c r="EN158" s="59"/>
      <c r="EO158" s="59"/>
      <c r="EP158" s="59"/>
      <c r="EQ158" s="59"/>
      <c r="ER158" s="59"/>
      <c r="ES158" s="59"/>
      <c r="ET158" s="59"/>
      <c r="EU158" s="59"/>
      <c r="EV158" s="14"/>
      <c r="EW158" s="59"/>
      <c r="EX158" s="59"/>
      <c r="EY158" s="59"/>
      <c r="EZ158" s="59"/>
      <c r="FA158" s="59"/>
      <c r="FB158" s="59"/>
      <c r="FC158" s="59"/>
      <c r="FD158" s="59"/>
      <c r="FE158" s="59"/>
      <c r="FF158" s="59"/>
      <c r="FG158" s="59"/>
      <c r="FH158" s="59"/>
      <c r="FI158" s="59"/>
      <c r="FJ158" s="207"/>
      <c r="FK158" s="107"/>
      <c r="FL158" s="107"/>
      <c r="FM158" s="107"/>
      <c r="FN158" s="107"/>
      <c r="FO158" s="107"/>
      <c r="FP158" s="107"/>
      <c r="FQ158" s="107"/>
      <c r="FR158" s="107"/>
      <c r="FS158" s="107"/>
      <c r="FT158" s="107"/>
    </row>
    <row r="159" spans="1:176" ht="18.75" customHeight="1">
      <c r="A159" s="16"/>
      <c r="B159" s="16">
        <v>3</v>
      </c>
      <c r="C159" s="197" t="s">
        <v>546</v>
      </c>
      <c r="D159" s="14"/>
      <c r="E159" s="14">
        <v>351</v>
      </c>
      <c r="F159" s="16" t="s">
        <v>461</v>
      </c>
      <c r="G159" s="16" t="s">
        <v>461</v>
      </c>
      <c r="H159" s="14">
        <v>2</v>
      </c>
      <c r="I159" s="14">
        <v>2</v>
      </c>
      <c r="J159" s="14"/>
      <c r="K159" s="14">
        <v>2</v>
      </c>
      <c r="L159" s="14"/>
      <c r="M159" s="14"/>
      <c r="N159" s="14"/>
      <c r="O159" s="169"/>
      <c r="P159" s="216"/>
      <c r="Q159" s="216"/>
      <c r="R159" s="216"/>
      <c r="S159" s="216"/>
      <c r="T159" s="216"/>
      <c r="U159" s="216"/>
      <c r="V159" s="168"/>
      <c r="W159" s="168"/>
      <c r="X159" s="168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179"/>
      <c r="AU159" s="179"/>
      <c r="AV159" s="179"/>
      <c r="AW159" s="179"/>
      <c r="AX159" s="179"/>
      <c r="AY159" s="179"/>
      <c r="AZ159" s="179"/>
      <c r="BA159" s="17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  <c r="DB159" s="59"/>
      <c r="DC159" s="59"/>
      <c r="DD159" s="59"/>
      <c r="DE159" s="59"/>
      <c r="DF159" s="59"/>
      <c r="DG159" s="59"/>
      <c r="DH159" s="59"/>
      <c r="DI159" s="59"/>
      <c r="DJ159" s="59"/>
      <c r="DK159" s="59"/>
      <c r="DL159" s="59"/>
      <c r="DM159" s="59"/>
      <c r="DN159" s="59"/>
      <c r="DO159" s="59"/>
      <c r="DP159" s="59"/>
      <c r="DQ159" s="59"/>
      <c r="DR159" s="59"/>
      <c r="DS159" s="59"/>
      <c r="DT159" s="59"/>
      <c r="DU159" s="59"/>
      <c r="DV159" s="59"/>
      <c r="DW159" s="59"/>
      <c r="DX159" s="59"/>
      <c r="DY159" s="59"/>
      <c r="DZ159" s="59"/>
      <c r="EA159" s="59"/>
      <c r="EB159" s="59"/>
      <c r="EC159" s="59"/>
      <c r="ED159" s="59"/>
      <c r="EE159" s="59"/>
      <c r="EF159" s="59"/>
      <c r="EG159" s="59"/>
      <c r="EH159" s="59"/>
      <c r="EI159" s="59"/>
      <c r="EJ159" s="59"/>
      <c r="EK159" s="59"/>
      <c r="EL159" s="59"/>
      <c r="EM159" s="59"/>
      <c r="EN159" s="59"/>
      <c r="EO159" s="59"/>
      <c r="EP159" s="59"/>
      <c r="EQ159" s="59"/>
      <c r="ER159" s="59"/>
      <c r="ES159" s="59"/>
      <c r="ET159" s="59"/>
      <c r="EU159" s="59"/>
      <c r="EV159" s="14"/>
      <c r="EW159" s="59"/>
      <c r="EX159" s="59"/>
      <c r="EY159" s="59"/>
      <c r="EZ159" s="59"/>
      <c r="FA159" s="59"/>
      <c r="FB159" s="59"/>
      <c r="FC159" s="59"/>
      <c r="FD159" s="59"/>
      <c r="FE159" s="59"/>
      <c r="FF159" s="59"/>
      <c r="FG159" s="59"/>
      <c r="FH159" s="59"/>
      <c r="FI159" s="59"/>
      <c r="FJ159" s="207"/>
      <c r="FK159" s="107"/>
      <c r="FL159" s="107"/>
      <c r="FM159" s="107"/>
      <c r="FN159" s="107"/>
      <c r="FO159" s="107"/>
      <c r="FP159" s="107"/>
      <c r="FQ159" s="107"/>
      <c r="FR159" s="107"/>
      <c r="FS159" s="107"/>
      <c r="FT159" s="107"/>
    </row>
    <row r="160" spans="1:176" ht="18.75" customHeight="1">
      <c r="A160" s="16"/>
      <c r="B160" s="16">
        <v>4</v>
      </c>
      <c r="C160" s="197" t="s">
        <v>547</v>
      </c>
      <c r="D160" s="14"/>
      <c r="E160" s="14">
        <v>594</v>
      </c>
      <c r="F160" s="16" t="s">
        <v>461</v>
      </c>
      <c r="G160" s="16" t="s">
        <v>461</v>
      </c>
      <c r="H160" s="14">
        <v>2</v>
      </c>
      <c r="I160" s="14">
        <v>2</v>
      </c>
      <c r="J160" s="14"/>
      <c r="K160" s="14">
        <v>2</v>
      </c>
      <c r="L160" s="14"/>
      <c r="M160" s="14">
        <v>2013</v>
      </c>
      <c r="N160" s="14">
        <v>2</v>
      </c>
      <c r="O160" s="169"/>
      <c r="P160" s="216"/>
      <c r="Q160" s="216"/>
      <c r="R160" s="216"/>
      <c r="S160" s="216"/>
      <c r="T160" s="216"/>
      <c r="U160" s="216"/>
      <c r="V160" s="168"/>
      <c r="W160" s="168"/>
      <c r="X160" s="168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179"/>
      <c r="AU160" s="179"/>
      <c r="AV160" s="179"/>
      <c r="AW160" s="179"/>
      <c r="AX160" s="179"/>
      <c r="AY160" s="179"/>
      <c r="AZ160" s="179"/>
      <c r="BA160" s="17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  <c r="DE160" s="59"/>
      <c r="DF160" s="59"/>
      <c r="DG160" s="59"/>
      <c r="DH160" s="59"/>
      <c r="DI160" s="59"/>
      <c r="DJ160" s="59"/>
      <c r="DK160" s="59"/>
      <c r="DL160" s="59"/>
      <c r="DM160" s="59"/>
      <c r="DN160" s="59"/>
      <c r="DO160" s="59"/>
      <c r="DP160" s="59"/>
      <c r="DQ160" s="59"/>
      <c r="DR160" s="59"/>
      <c r="DS160" s="59"/>
      <c r="DT160" s="59"/>
      <c r="DU160" s="59"/>
      <c r="DV160" s="59"/>
      <c r="DW160" s="59"/>
      <c r="DX160" s="59"/>
      <c r="DY160" s="59"/>
      <c r="DZ160" s="59"/>
      <c r="EA160" s="59"/>
      <c r="EB160" s="59"/>
      <c r="EC160" s="59"/>
      <c r="ED160" s="59"/>
      <c r="EE160" s="59"/>
      <c r="EF160" s="59"/>
      <c r="EG160" s="59"/>
      <c r="EH160" s="59"/>
      <c r="EI160" s="59"/>
      <c r="EJ160" s="59"/>
      <c r="EK160" s="59"/>
      <c r="EL160" s="59"/>
      <c r="EM160" s="59"/>
      <c r="EN160" s="59"/>
      <c r="EO160" s="59"/>
      <c r="EP160" s="59"/>
      <c r="EQ160" s="59"/>
      <c r="ER160" s="59"/>
      <c r="ES160" s="59"/>
      <c r="ET160" s="59"/>
      <c r="EU160" s="59"/>
      <c r="EV160" s="14"/>
      <c r="EW160" s="59"/>
      <c r="EX160" s="59"/>
      <c r="EY160" s="59"/>
      <c r="EZ160" s="59"/>
      <c r="FA160" s="59"/>
      <c r="FB160" s="59"/>
      <c r="FC160" s="59"/>
      <c r="FD160" s="59"/>
      <c r="FE160" s="59"/>
      <c r="FF160" s="59"/>
      <c r="FG160" s="59"/>
      <c r="FH160" s="59"/>
      <c r="FI160" s="59"/>
      <c r="FJ160" s="207"/>
      <c r="FK160" s="107"/>
      <c r="FL160" s="107"/>
      <c r="FM160" s="107"/>
      <c r="FN160" s="107"/>
      <c r="FO160" s="107"/>
      <c r="FP160" s="107"/>
      <c r="FQ160" s="107"/>
      <c r="FR160" s="107"/>
      <c r="FS160" s="107"/>
      <c r="FT160" s="107"/>
    </row>
    <row r="161" spans="1:176" ht="18.75" customHeight="1">
      <c r="A161" s="162">
        <f>A156+1</f>
        <v>27</v>
      </c>
      <c r="B161" s="163" t="s">
        <v>548</v>
      </c>
      <c r="C161" s="205"/>
      <c r="D161" s="164">
        <v>4</v>
      </c>
      <c r="E161" s="164">
        <f>SUM(E162:E165)</f>
        <v>7398</v>
      </c>
      <c r="F161" s="166">
        <v>4</v>
      </c>
      <c r="G161" s="166">
        <v>0</v>
      </c>
      <c r="H161" s="164">
        <f t="shared" ref="H161:L161" si="52">SUM(H162:H165)</f>
        <v>24</v>
      </c>
      <c r="I161" s="164">
        <f t="shared" si="52"/>
        <v>10</v>
      </c>
      <c r="J161" s="164">
        <f t="shared" si="52"/>
        <v>6</v>
      </c>
      <c r="K161" s="164">
        <f t="shared" si="52"/>
        <v>13</v>
      </c>
      <c r="L161" s="164">
        <f t="shared" si="52"/>
        <v>0</v>
      </c>
      <c r="M161" s="164">
        <v>2</v>
      </c>
      <c r="N161" s="164">
        <v>9</v>
      </c>
      <c r="O161" s="172"/>
      <c r="P161" s="216"/>
      <c r="Q161" s="216"/>
      <c r="R161" s="216">
        <v>2020</v>
      </c>
      <c r="S161" s="216"/>
      <c r="T161" s="216"/>
      <c r="U161" s="216">
        <v>2020</v>
      </c>
      <c r="V161" s="168"/>
      <c r="W161" s="168"/>
      <c r="X161" s="168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179"/>
      <c r="AU161" s="179"/>
      <c r="AV161" s="179"/>
      <c r="AW161" s="179"/>
      <c r="AX161" s="179"/>
      <c r="AY161" s="179"/>
      <c r="AZ161" s="179"/>
      <c r="BA161" s="17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  <c r="DE161" s="59"/>
      <c r="DF161" s="59"/>
      <c r="DG161" s="59"/>
      <c r="DH161" s="59"/>
      <c r="DI161" s="59"/>
      <c r="DJ161" s="59"/>
      <c r="DK161" s="59"/>
      <c r="DL161" s="59"/>
      <c r="DM161" s="59"/>
      <c r="DN161" s="59"/>
      <c r="DO161" s="59"/>
      <c r="DP161" s="59"/>
      <c r="DQ161" s="59"/>
      <c r="DR161" s="59"/>
      <c r="DS161" s="59"/>
      <c r="DT161" s="59"/>
      <c r="DU161" s="59"/>
      <c r="DV161" s="59"/>
      <c r="DW161" s="59"/>
      <c r="DX161" s="59"/>
      <c r="DY161" s="59"/>
      <c r="DZ161" s="59"/>
      <c r="EA161" s="59"/>
      <c r="EB161" s="59"/>
      <c r="EC161" s="59"/>
      <c r="ED161" s="59"/>
      <c r="EE161" s="59"/>
      <c r="EF161" s="59"/>
      <c r="EG161" s="59"/>
      <c r="EH161" s="59"/>
      <c r="EI161" s="59"/>
      <c r="EJ161" s="59"/>
      <c r="EK161" s="59"/>
      <c r="EL161" s="59"/>
      <c r="EM161" s="59"/>
      <c r="EN161" s="59"/>
      <c r="EO161" s="59"/>
      <c r="EP161" s="59">
        <v>20</v>
      </c>
      <c r="EQ161" s="59">
        <v>9</v>
      </c>
      <c r="ER161" s="59">
        <v>11</v>
      </c>
      <c r="ES161" s="59"/>
      <c r="ET161" s="59"/>
      <c r="EU161" s="59"/>
      <c r="EV161" s="14">
        <v>14</v>
      </c>
      <c r="EW161" s="59">
        <v>7</v>
      </c>
      <c r="EX161" s="59">
        <v>7</v>
      </c>
      <c r="EY161" s="59"/>
      <c r="EZ161" s="59"/>
      <c r="FA161" s="59"/>
      <c r="FB161" s="59"/>
      <c r="FC161" s="59"/>
      <c r="FD161" s="59">
        <v>1</v>
      </c>
      <c r="FE161" s="59"/>
      <c r="FF161" s="59"/>
      <c r="FG161" s="59"/>
      <c r="FH161" s="59"/>
      <c r="FI161" s="59">
        <v>2</v>
      </c>
      <c r="FJ161" s="59">
        <v>10634</v>
      </c>
      <c r="FK161" s="107"/>
      <c r="FL161" s="107"/>
      <c r="FM161" s="107"/>
      <c r="FN161" s="107"/>
      <c r="FO161" s="107"/>
      <c r="FP161" s="107"/>
      <c r="FQ161" s="107"/>
      <c r="FR161" s="107"/>
      <c r="FS161" s="107"/>
      <c r="FT161" s="107"/>
    </row>
    <row r="162" spans="1:176" ht="18.75" customHeight="1">
      <c r="A162" s="16"/>
      <c r="B162" s="16">
        <v>1</v>
      </c>
      <c r="C162" s="219" t="s">
        <v>465</v>
      </c>
      <c r="D162" s="173"/>
      <c r="E162" s="173">
        <v>5071</v>
      </c>
      <c r="F162" s="174">
        <v>2010</v>
      </c>
      <c r="G162" s="174"/>
      <c r="H162" s="173">
        <v>9</v>
      </c>
      <c r="I162" s="173">
        <v>4</v>
      </c>
      <c r="J162" s="173"/>
      <c r="K162" s="173">
        <v>9</v>
      </c>
      <c r="L162" s="173"/>
      <c r="M162" s="173"/>
      <c r="N162" s="173"/>
      <c r="O162" s="203"/>
      <c r="P162" s="220"/>
      <c r="Q162" s="220"/>
      <c r="R162" s="220"/>
      <c r="S162" s="220"/>
      <c r="T162" s="220"/>
      <c r="U162" s="220"/>
      <c r="V162" s="192"/>
      <c r="W162" s="192"/>
      <c r="X162" s="192"/>
      <c r="Y162" s="173"/>
      <c r="Z162" s="173"/>
      <c r="AA162" s="173"/>
      <c r="AB162" s="173"/>
      <c r="AC162" s="173"/>
      <c r="AD162" s="173"/>
      <c r="AE162" s="173"/>
      <c r="AF162" s="173"/>
      <c r="AG162" s="173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179"/>
      <c r="AU162" s="179"/>
      <c r="AV162" s="179"/>
      <c r="AW162" s="179"/>
      <c r="AX162" s="179"/>
      <c r="AY162" s="179"/>
      <c r="AZ162" s="179"/>
      <c r="BA162" s="179"/>
      <c r="BB162" s="173"/>
      <c r="BC162" s="173"/>
      <c r="BD162" s="173"/>
      <c r="BE162" s="173"/>
      <c r="BF162" s="173"/>
      <c r="BG162" s="173"/>
      <c r="BH162" s="173"/>
      <c r="BI162" s="173"/>
      <c r="BJ162" s="173"/>
      <c r="BK162" s="173"/>
      <c r="BL162" s="173"/>
      <c r="BM162" s="173"/>
      <c r="BN162" s="173"/>
      <c r="BO162" s="173"/>
      <c r="BP162" s="173"/>
      <c r="BQ162" s="173"/>
      <c r="BR162" s="173"/>
      <c r="BS162" s="173"/>
      <c r="BT162" s="173"/>
      <c r="BU162" s="173"/>
      <c r="BV162" s="173"/>
      <c r="BW162" s="173"/>
      <c r="BX162" s="173"/>
      <c r="BY162" s="173"/>
      <c r="BZ162" s="173"/>
      <c r="CA162" s="173"/>
      <c r="CB162" s="173"/>
      <c r="CC162" s="173"/>
      <c r="CD162" s="173"/>
      <c r="CE162" s="173"/>
      <c r="CF162" s="173"/>
      <c r="CG162" s="173"/>
      <c r="CH162" s="173"/>
      <c r="CI162" s="173"/>
      <c r="CJ162" s="173"/>
      <c r="CK162" s="173"/>
      <c r="CL162" s="173"/>
      <c r="CM162" s="173"/>
      <c r="CN162" s="173"/>
      <c r="CO162" s="173"/>
      <c r="CP162" s="173"/>
      <c r="CQ162" s="173"/>
      <c r="CR162" s="173"/>
      <c r="CS162" s="173"/>
      <c r="CT162" s="173"/>
      <c r="CU162" s="173"/>
      <c r="CV162" s="173"/>
      <c r="CW162" s="173"/>
      <c r="CX162" s="173"/>
      <c r="CY162" s="173"/>
      <c r="CZ162" s="173"/>
      <c r="DA162" s="173"/>
      <c r="DB162" s="173"/>
      <c r="DC162" s="173"/>
      <c r="DD162" s="173"/>
      <c r="DE162" s="173"/>
      <c r="DF162" s="173"/>
      <c r="DG162" s="173"/>
      <c r="DH162" s="173"/>
      <c r="DI162" s="173"/>
      <c r="DJ162" s="173"/>
      <c r="DK162" s="173"/>
      <c r="DL162" s="173"/>
      <c r="DM162" s="173"/>
      <c r="DN162" s="173"/>
      <c r="DO162" s="173"/>
      <c r="DP162" s="173"/>
      <c r="DQ162" s="173"/>
      <c r="DR162" s="173"/>
      <c r="DS162" s="173"/>
      <c r="DT162" s="173"/>
      <c r="DU162" s="173"/>
      <c r="DV162" s="173"/>
      <c r="DW162" s="173"/>
      <c r="DX162" s="173"/>
      <c r="DY162" s="173"/>
      <c r="DZ162" s="173"/>
      <c r="EA162" s="173"/>
      <c r="EB162" s="173"/>
      <c r="EC162" s="173"/>
      <c r="ED162" s="173"/>
      <c r="EE162" s="173"/>
      <c r="EF162" s="173"/>
      <c r="EG162" s="173"/>
      <c r="EH162" s="173"/>
      <c r="EI162" s="173"/>
      <c r="EJ162" s="173"/>
      <c r="EK162" s="173"/>
      <c r="EL162" s="173"/>
      <c r="EM162" s="173"/>
      <c r="EN162" s="173"/>
      <c r="EO162" s="173"/>
      <c r="EP162" s="173"/>
      <c r="EQ162" s="173"/>
      <c r="ER162" s="173"/>
      <c r="ES162" s="173"/>
      <c r="ET162" s="173"/>
      <c r="EU162" s="173"/>
      <c r="EV162" s="173"/>
      <c r="EW162" s="173"/>
      <c r="EX162" s="173"/>
      <c r="EY162" s="173"/>
      <c r="EZ162" s="173"/>
      <c r="FA162" s="173"/>
      <c r="FB162" s="173"/>
      <c r="FC162" s="173"/>
      <c r="FD162" s="173"/>
      <c r="FE162" s="173"/>
      <c r="FF162" s="173"/>
      <c r="FG162" s="173"/>
      <c r="FH162" s="173"/>
      <c r="FI162" s="173"/>
      <c r="FJ162" s="173"/>
      <c r="FK162" s="221"/>
      <c r="FL162" s="221"/>
      <c r="FM162" s="221"/>
      <c r="FN162" s="221"/>
      <c r="FO162" s="221"/>
      <c r="FP162" s="221"/>
      <c r="FQ162" s="221"/>
      <c r="FR162" s="221"/>
      <c r="FS162" s="221"/>
      <c r="FT162" s="221"/>
    </row>
    <row r="163" spans="1:176" ht="18.75" customHeight="1">
      <c r="A163" s="16"/>
      <c r="B163" s="16">
        <v>2</v>
      </c>
      <c r="C163" s="219" t="s">
        <v>549</v>
      </c>
      <c r="D163" s="173"/>
      <c r="E163" s="173">
        <v>777</v>
      </c>
      <c r="F163" s="174">
        <v>2010</v>
      </c>
      <c r="G163" s="174"/>
      <c r="H163" s="173">
        <v>10</v>
      </c>
      <c r="I163" s="173">
        <v>6</v>
      </c>
      <c r="J163" s="173">
        <v>6</v>
      </c>
      <c r="K163" s="173">
        <v>4</v>
      </c>
      <c r="L163" s="173"/>
      <c r="M163" s="173"/>
      <c r="N163" s="173">
        <v>4</v>
      </c>
      <c r="O163" s="203"/>
      <c r="P163" s="220"/>
      <c r="Q163" s="220"/>
      <c r="R163" s="220"/>
      <c r="S163" s="220"/>
      <c r="T163" s="220"/>
      <c r="U163" s="220"/>
      <c r="V163" s="192"/>
      <c r="W163" s="192"/>
      <c r="X163" s="192"/>
      <c r="Y163" s="173"/>
      <c r="Z163" s="173"/>
      <c r="AA163" s="173"/>
      <c r="AB163" s="173"/>
      <c r="AC163" s="173"/>
      <c r="AD163" s="173"/>
      <c r="AE163" s="173"/>
      <c r="AF163" s="173"/>
      <c r="AG163" s="173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179"/>
      <c r="AU163" s="179"/>
      <c r="AV163" s="179"/>
      <c r="AW163" s="179"/>
      <c r="AX163" s="179"/>
      <c r="AY163" s="179"/>
      <c r="AZ163" s="179"/>
      <c r="BA163" s="179"/>
      <c r="BB163" s="173"/>
      <c r="BC163" s="173"/>
      <c r="BD163" s="173"/>
      <c r="BE163" s="173"/>
      <c r="BF163" s="173"/>
      <c r="BG163" s="173"/>
      <c r="BH163" s="173"/>
      <c r="BI163" s="173"/>
      <c r="BJ163" s="173"/>
      <c r="BK163" s="173"/>
      <c r="BL163" s="173"/>
      <c r="BM163" s="173"/>
      <c r="BN163" s="173"/>
      <c r="BO163" s="173"/>
      <c r="BP163" s="173"/>
      <c r="BQ163" s="173"/>
      <c r="BR163" s="173"/>
      <c r="BS163" s="173"/>
      <c r="BT163" s="173"/>
      <c r="BU163" s="173"/>
      <c r="BV163" s="173"/>
      <c r="BW163" s="173"/>
      <c r="BX163" s="173"/>
      <c r="BY163" s="173"/>
      <c r="BZ163" s="173"/>
      <c r="CA163" s="173"/>
      <c r="CB163" s="173"/>
      <c r="CC163" s="173"/>
      <c r="CD163" s="173"/>
      <c r="CE163" s="173"/>
      <c r="CF163" s="173"/>
      <c r="CG163" s="173"/>
      <c r="CH163" s="173"/>
      <c r="CI163" s="173"/>
      <c r="CJ163" s="173"/>
      <c r="CK163" s="173"/>
      <c r="CL163" s="173"/>
      <c r="CM163" s="173"/>
      <c r="CN163" s="173"/>
      <c r="CO163" s="173"/>
      <c r="CP163" s="173"/>
      <c r="CQ163" s="173"/>
      <c r="CR163" s="173"/>
      <c r="CS163" s="173"/>
      <c r="CT163" s="173"/>
      <c r="CU163" s="173"/>
      <c r="CV163" s="173"/>
      <c r="CW163" s="173"/>
      <c r="CX163" s="173"/>
      <c r="CY163" s="173"/>
      <c r="CZ163" s="173"/>
      <c r="DA163" s="173"/>
      <c r="DB163" s="173"/>
      <c r="DC163" s="173"/>
      <c r="DD163" s="173"/>
      <c r="DE163" s="173"/>
      <c r="DF163" s="173"/>
      <c r="DG163" s="173"/>
      <c r="DH163" s="173"/>
      <c r="DI163" s="173"/>
      <c r="DJ163" s="173"/>
      <c r="DK163" s="173"/>
      <c r="DL163" s="173"/>
      <c r="DM163" s="173"/>
      <c r="DN163" s="173"/>
      <c r="DO163" s="173"/>
      <c r="DP163" s="173"/>
      <c r="DQ163" s="173"/>
      <c r="DR163" s="173"/>
      <c r="DS163" s="173"/>
      <c r="DT163" s="173"/>
      <c r="DU163" s="173"/>
      <c r="DV163" s="173"/>
      <c r="DW163" s="173"/>
      <c r="DX163" s="173"/>
      <c r="DY163" s="173"/>
      <c r="DZ163" s="173"/>
      <c r="EA163" s="173"/>
      <c r="EB163" s="173"/>
      <c r="EC163" s="173"/>
      <c r="ED163" s="173"/>
      <c r="EE163" s="173"/>
      <c r="EF163" s="173"/>
      <c r="EG163" s="173"/>
      <c r="EH163" s="173"/>
      <c r="EI163" s="173"/>
      <c r="EJ163" s="173"/>
      <c r="EK163" s="173"/>
      <c r="EL163" s="173"/>
      <c r="EM163" s="173"/>
      <c r="EN163" s="173"/>
      <c r="EO163" s="173"/>
      <c r="EP163" s="173"/>
      <c r="EQ163" s="173"/>
      <c r="ER163" s="173"/>
      <c r="ES163" s="173"/>
      <c r="ET163" s="173"/>
      <c r="EU163" s="173"/>
      <c r="EV163" s="173"/>
      <c r="EW163" s="173"/>
      <c r="EX163" s="173"/>
      <c r="EY163" s="173"/>
      <c r="EZ163" s="173"/>
      <c r="FA163" s="173"/>
      <c r="FB163" s="173"/>
      <c r="FC163" s="173"/>
      <c r="FD163" s="173"/>
      <c r="FE163" s="173"/>
      <c r="FF163" s="173"/>
      <c r="FG163" s="173"/>
      <c r="FH163" s="173"/>
      <c r="FI163" s="173"/>
      <c r="FJ163" s="173"/>
      <c r="FK163" s="221"/>
      <c r="FL163" s="221"/>
      <c r="FM163" s="221"/>
      <c r="FN163" s="221"/>
      <c r="FO163" s="221"/>
      <c r="FP163" s="221"/>
      <c r="FQ163" s="221"/>
      <c r="FR163" s="221"/>
      <c r="FS163" s="221"/>
      <c r="FT163" s="221"/>
    </row>
    <row r="164" spans="1:176" ht="18.75" customHeight="1">
      <c r="A164" s="16"/>
      <c r="B164" s="16">
        <v>3</v>
      </c>
      <c r="C164" s="219" t="s">
        <v>550</v>
      </c>
      <c r="D164" s="173"/>
      <c r="E164" s="173">
        <v>799</v>
      </c>
      <c r="F164" s="174">
        <v>2010</v>
      </c>
      <c r="G164" s="174"/>
      <c r="H164" s="173">
        <v>2</v>
      </c>
      <c r="I164" s="173"/>
      <c r="J164" s="173"/>
      <c r="K164" s="173"/>
      <c r="L164" s="173"/>
      <c r="M164" s="173">
        <v>2011</v>
      </c>
      <c r="N164" s="173">
        <v>2</v>
      </c>
      <c r="O164" s="203"/>
      <c r="P164" s="220"/>
      <c r="Q164" s="220"/>
      <c r="R164" s="220"/>
      <c r="S164" s="220"/>
      <c r="T164" s="220"/>
      <c r="U164" s="220"/>
      <c r="V164" s="192"/>
      <c r="W164" s="192"/>
      <c r="X164" s="192"/>
      <c r="Y164" s="173"/>
      <c r="Z164" s="173"/>
      <c r="AA164" s="173"/>
      <c r="AB164" s="173"/>
      <c r="AC164" s="173"/>
      <c r="AD164" s="173"/>
      <c r="AE164" s="173"/>
      <c r="AF164" s="173"/>
      <c r="AG164" s="173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179"/>
      <c r="AU164" s="179"/>
      <c r="AV164" s="179"/>
      <c r="AW164" s="179"/>
      <c r="AX164" s="179"/>
      <c r="AY164" s="179"/>
      <c r="AZ164" s="179"/>
      <c r="BA164" s="179"/>
      <c r="BB164" s="173"/>
      <c r="BC164" s="173"/>
      <c r="BD164" s="173"/>
      <c r="BE164" s="173"/>
      <c r="BF164" s="173"/>
      <c r="BG164" s="173"/>
      <c r="BH164" s="173"/>
      <c r="BI164" s="173"/>
      <c r="BJ164" s="173"/>
      <c r="BK164" s="173"/>
      <c r="BL164" s="173"/>
      <c r="BM164" s="173"/>
      <c r="BN164" s="173"/>
      <c r="BO164" s="173"/>
      <c r="BP164" s="173"/>
      <c r="BQ164" s="173"/>
      <c r="BR164" s="173"/>
      <c r="BS164" s="173"/>
      <c r="BT164" s="173"/>
      <c r="BU164" s="173"/>
      <c r="BV164" s="173"/>
      <c r="BW164" s="173"/>
      <c r="BX164" s="173"/>
      <c r="BY164" s="173"/>
      <c r="BZ164" s="173"/>
      <c r="CA164" s="173"/>
      <c r="CB164" s="173"/>
      <c r="CC164" s="173"/>
      <c r="CD164" s="173"/>
      <c r="CE164" s="173"/>
      <c r="CF164" s="173"/>
      <c r="CG164" s="173"/>
      <c r="CH164" s="173"/>
      <c r="CI164" s="173"/>
      <c r="CJ164" s="173"/>
      <c r="CK164" s="173"/>
      <c r="CL164" s="173"/>
      <c r="CM164" s="173"/>
      <c r="CN164" s="173"/>
      <c r="CO164" s="173"/>
      <c r="CP164" s="173"/>
      <c r="CQ164" s="173"/>
      <c r="CR164" s="173"/>
      <c r="CS164" s="173"/>
      <c r="CT164" s="173"/>
      <c r="CU164" s="173"/>
      <c r="CV164" s="173"/>
      <c r="CW164" s="173"/>
      <c r="CX164" s="173"/>
      <c r="CY164" s="173"/>
      <c r="CZ164" s="173"/>
      <c r="DA164" s="173"/>
      <c r="DB164" s="173"/>
      <c r="DC164" s="173"/>
      <c r="DD164" s="173"/>
      <c r="DE164" s="173"/>
      <c r="DF164" s="173"/>
      <c r="DG164" s="173"/>
      <c r="DH164" s="173"/>
      <c r="DI164" s="173"/>
      <c r="DJ164" s="173"/>
      <c r="DK164" s="173"/>
      <c r="DL164" s="173"/>
      <c r="DM164" s="173"/>
      <c r="DN164" s="173"/>
      <c r="DO164" s="173"/>
      <c r="DP164" s="173"/>
      <c r="DQ164" s="173"/>
      <c r="DR164" s="173"/>
      <c r="DS164" s="173"/>
      <c r="DT164" s="173"/>
      <c r="DU164" s="173"/>
      <c r="DV164" s="173"/>
      <c r="DW164" s="173"/>
      <c r="DX164" s="173"/>
      <c r="DY164" s="173"/>
      <c r="DZ164" s="173"/>
      <c r="EA164" s="173"/>
      <c r="EB164" s="173"/>
      <c r="EC164" s="173"/>
      <c r="ED164" s="173"/>
      <c r="EE164" s="173"/>
      <c r="EF164" s="173"/>
      <c r="EG164" s="173"/>
      <c r="EH164" s="173"/>
      <c r="EI164" s="173"/>
      <c r="EJ164" s="173"/>
      <c r="EK164" s="173"/>
      <c r="EL164" s="173"/>
      <c r="EM164" s="173"/>
      <c r="EN164" s="173"/>
      <c r="EO164" s="173"/>
      <c r="EP164" s="173"/>
      <c r="EQ164" s="173"/>
      <c r="ER164" s="173"/>
      <c r="ES164" s="173"/>
      <c r="ET164" s="173"/>
      <c r="EU164" s="173"/>
      <c r="EV164" s="173"/>
      <c r="EW164" s="173"/>
      <c r="EX164" s="173"/>
      <c r="EY164" s="173"/>
      <c r="EZ164" s="173"/>
      <c r="FA164" s="173"/>
      <c r="FB164" s="173"/>
      <c r="FC164" s="173"/>
      <c r="FD164" s="173"/>
      <c r="FE164" s="173"/>
      <c r="FF164" s="173"/>
      <c r="FG164" s="173"/>
      <c r="FH164" s="173"/>
      <c r="FI164" s="173"/>
      <c r="FJ164" s="173"/>
      <c r="FK164" s="221"/>
      <c r="FL164" s="221"/>
      <c r="FM164" s="221"/>
      <c r="FN164" s="221"/>
      <c r="FO164" s="221"/>
      <c r="FP164" s="221"/>
      <c r="FQ164" s="221"/>
      <c r="FR164" s="221"/>
      <c r="FS164" s="221"/>
      <c r="FT164" s="221"/>
    </row>
    <row r="165" spans="1:176" ht="18.75" customHeight="1">
      <c r="A165" s="16"/>
      <c r="B165" s="16">
        <v>4</v>
      </c>
      <c r="C165" s="219" t="s">
        <v>551</v>
      </c>
      <c r="D165" s="173"/>
      <c r="E165" s="173">
        <v>751</v>
      </c>
      <c r="F165" s="174">
        <v>2010</v>
      </c>
      <c r="G165" s="174"/>
      <c r="H165" s="173">
        <v>3</v>
      </c>
      <c r="I165" s="173"/>
      <c r="J165" s="173"/>
      <c r="K165" s="173"/>
      <c r="L165" s="173"/>
      <c r="M165" s="173">
        <v>2016</v>
      </c>
      <c r="N165" s="173">
        <v>3</v>
      </c>
      <c r="O165" s="203"/>
      <c r="P165" s="220"/>
      <c r="Q165" s="220"/>
      <c r="R165" s="220"/>
      <c r="S165" s="220"/>
      <c r="T165" s="220"/>
      <c r="U165" s="220"/>
      <c r="V165" s="192"/>
      <c r="W165" s="192"/>
      <c r="X165" s="192"/>
      <c r="Y165" s="173"/>
      <c r="Z165" s="173"/>
      <c r="AA165" s="173"/>
      <c r="AB165" s="173"/>
      <c r="AC165" s="173"/>
      <c r="AD165" s="173"/>
      <c r="AE165" s="173"/>
      <c r="AF165" s="173"/>
      <c r="AG165" s="173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179"/>
      <c r="AU165" s="179"/>
      <c r="AV165" s="179"/>
      <c r="AW165" s="179"/>
      <c r="AX165" s="179"/>
      <c r="AY165" s="179"/>
      <c r="AZ165" s="179"/>
      <c r="BA165" s="179"/>
      <c r="BB165" s="173"/>
      <c r="BC165" s="173"/>
      <c r="BD165" s="173"/>
      <c r="BE165" s="173"/>
      <c r="BF165" s="173"/>
      <c r="BG165" s="173"/>
      <c r="BH165" s="173"/>
      <c r="BI165" s="173"/>
      <c r="BJ165" s="173"/>
      <c r="BK165" s="173"/>
      <c r="BL165" s="173"/>
      <c r="BM165" s="173"/>
      <c r="BN165" s="173"/>
      <c r="BO165" s="173"/>
      <c r="BP165" s="173"/>
      <c r="BQ165" s="173"/>
      <c r="BR165" s="173"/>
      <c r="BS165" s="173"/>
      <c r="BT165" s="173"/>
      <c r="BU165" s="173"/>
      <c r="BV165" s="173"/>
      <c r="BW165" s="173"/>
      <c r="BX165" s="173"/>
      <c r="BY165" s="173"/>
      <c r="BZ165" s="173"/>
      <c r="CA165" s="173"/>
      <c r="CB165" s="173"/>
      <c r="CC165" s="173"/>
      <c r="CD165" s="173"/>
      <c r="CE165" s="173"/>
      <c r="CF165" s="173"/>
      <c r="CG165" s="173"/>
      <c r="CH165" s="173"/>
      <c r="CI165" s="173"/>
      <c r="CJ165" s="173"/>
      <c r="CK165" s="173"/>
      <c r="CL165" s="173"/>
      <c r="CM165" s="173"/>
      <c r="CN165" s="173"/>
      <c r="CO165" s="173"/>
      <c r="CP165" s="173"/>
      <c r="CQ165" s="173"/>
      <c r="CR165" s="173"/>
      <c r="CS165" s="173"/>
      <c r="CT165" s="173"/>
      <c r="CU165" s="173"/>
      <c r="CV165" s="173"/>
      <c r="CW165" s="173"/>
      <c r="CX165" s="173"/>
      <c r="CY165" s="173"/>
      <c r="CZ165" s="173"/>
      <c r="DA165" s="173"/>
      <c r="DB165" s="173"/>
      <c r="DC165" s="173"/>
      <c r="DD165" s="173"/>
      <c r="DE165" s="173"/>
      <c r="DF165" s="173"/>
      <c r="DG165" s="173"/>
      <c r="DH165" s="173"/>
      <c r="DI165" s="173"/>
      <c r="DJ165" s="173"/>
      <c r="DK165" s="173"/>
      <c r="DL165" s="173"/>
      <c r="DM165" s="173"/>
      <c r="DN165" s="173"/>
      <c r="DO165" s="173"/>
      <c r="DP165" s="173"/>
      <c r="DQ165" s="173"/>
      <c r="DR165" s="173"/>
      <c r="DS165" s="173"/>
      <c r="DT165" s="173"/>
      <c r="DU165" s="173"/>
      <c r="DV165" s="173"/>
      <c r="DW165" s="173"/>
      <c r="DX165" s="173"/>
      <c r="DY165" s="173"/>
      <c r="DZ165" s="173"/>
      <c r="EA165" s="173"/>
      <c r="EB165" s="173"/>
      <c r="EC165" s="173"/>
      <c r="ED165" s="173"/>
      <c r="EE165" s="173"/>
      <c r="EF165" s="173"/>
      <c r="EG165" s="173"/>
      <c r="EH165" s="173"/>
      <c r="EI165" s="173"/>
      <c r="EJ165" s="173"/>
      <c r="EK165" s="173"/>
      <c r="EL165" s="173"/>
      <c r="EM165" s="173"/>
      <c r="EN165" s="173"/>
      <c r="EO165" s="173"/>
      <c r="EP165" s="173"/>
      <c r="EQ165" s="173"/>
      <c r="ER165" s="173"/>
      <c r="ES165" s="173"/>
      <c r="ET165" s="173"/>
      <c r="EU165" s="173"/>
      <c r="EV165" s="173"/>
      <c r="EW165" s="173"/>
      <c r="EX165" s="173"/>
      <c r="EY165" s="173"/>
      <c r="EZ165" s="173"/>
      <c r="FA165" s="173"/>
      <c r="FB165" s="173"/>
      <c r="FC165" s="173"/>
      <c r="FD165" s="173"/>
      <c r="FE165" s="173"/>
      <c r="FF165" s="173"/>
      <c r="FG165" s="173"/>
      <c r="FH165" s="173"/>
      <c r="FI165" s="173"/>
      <c r="FJ165" s="173"/>
      <c r="FK165" s="221"/>
      <c r="FL165" s="221"/>
      <c r="FM165" s="221"/>
      <c r="FN165" s="221"/>
      <c r="FO165" s="221"/>
      <c r="FP165" s="221"/>
      <c r="FQ165" s="221"/>
      <c r="FR165" s="221"/>
      <c r="FS165" s="221"/>
      <c r="FT165" s="221"/>
    </row>
    <row r="166" spans="1:176" ht="18.75" customHeight="1">
      <c r="A166" s="162">
        <f>A161+1</f>
        <v>28</v>
      </c>
      <c r="B166" s="163" t="s">
        <v>552</v>
      </c>
      <c r="C166" s="205"/>
      <c r="D166" s="164">
        <v>2</v>
      </c>
      <c r="E166" s="164">
        <v>6090</v>
      </c>
      <c r="F166" s="166">
        <v>1</v>
      </c>
      <c r="G166" s="166">
        <v>1</v>
      </c>
      <c r="H166" s="164">
        <f t="shared" ref="H166:O166" si="53">H167+H168</f>
        <v>28</v>
      </c>
      <c r="I166" s="164">
        <f t="shared" si="53"/>
        <v>13</v>
      </c>
      <c r="J166" s="164">
        <f t="shared" si="53"/>
        <v>6</v>
      </c>
      <c r="K166" s="164">
        <f t="shared" si="53"/>
        <v>22</v>
      </c>
      <c r="L166" s="164">
        <f t="shared" si="53"/>
        <v>0</v>
      </c>
      <c r="M166" s="164">
        <f t="shared" si="53"/>
        <v>0</v>
      </c>
      <c r="N166" s="164">
        <f t="shared" si="53"/>
        <v>0</v>
      </c>
      <c r="O166" s="164">
        <f t="shared" si="53"/>
        <v>0</v>
      </c>
      <c r="P166" s="220">
        <v>2012</v>
      </c>
      <c r="Q166" s="220"/>
      <c r="R166" s="220"/>
      <c r="S166" s="220">
        <v>2014</v>
      </c>
      <c r="T166" s="220">
        <v>3</v>
      </c>
      <c r="U166" s="220"/>
      <c r="V166" s="192"/>
      <c r="W166" s="192"/>
      <c r="X166" s="192"/>
      <c r="Y166" s="173"/>
      <c r="Z166" s="173"/>
      <c r="AA166" s="173"/>
      <c r="AB166" s="173"/>
      <c r="AC166" s="173"/>
      <c r="AD166" s="173"/>
      <c r="AE166" s="173"/>
      <c r="AF166" s="173"/>
      <c r="AG166" s="173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179"/>
      <c r="AU166" s="179"/>
      <c r="AV166" s="179"/>
      <c r="AW166" s="179"/>
      <c r="AX166" s="179"/>
      <c r="AY166" s="179"/>
      <c r="AZ166" s="179"/>
      <c r="BA166" s="179"/>
      <c r="BB166" s="173"/>
      <c r="BC166" s="173"/>
      <c r="BD166" s="173"/>
      <c r="BE166" s="173"/>
      <c r="BF166" s="173"/>
      <c r="BG166" s="173"/>
      <c r="BH166" s="173"/>
      <c r="BI166" s="173"/>
      <c r="BJ166" s="173"/>
      <c r="BK166" s="173"/>
      <c r="BL166" s="173"/>
      <c r="BM166" s="173"/>
      <c r="BN166" s="173"/>
      <c r="BO166" s="173"/>
      <c r="BP166" s="173"/>
      <c r="BQ166" s="173"/>
      <c r="BR166" s="173"/>
      <c r="BS166" s="173"/>
      <c r="BT166" s="173"/>
      <c r="BU166" s="173"/>
      <c r="BV166" s="173"/>
      <c r="BW166" s="173"/>
      <c r="BX166" s="173"/>
      <c r="BY166" s="173"/>
      <c r="BZ166" s="173"/>
      <c r="CA166" s="173"/>
      <c r="CB166" s="173"/>
      <c r="CC166" s="173"/>
      <c r="CD166" s="173"/>
      <c r="CE166" s="173"/>
      <c r="CF166" s="173"/>
      <c r="CG166" s="173"/>
      <c r="CH166" s="173"/>
      <c r="CI166" s="173"/>
      <c r="CJ166" s="173"/>
      <c r="CK166" s="173"/>
      <c r="CL166" s="173"/>
      <c r="CM166" s="173"/>
      <c r="CN166" s="173"/>
      <c r="CO166" s="173"/>
      <c r="CP166" s="173"/>
      <c r="CQ166" s="173"/>
      <c r="CR166" s="173"/>
      <c r="CS166" s="173"/>
      <c r="CT166" s="173"/>
      <c r="CU166" s="173"/>
      <c r="CV166" s="173"/>
      <c r="CW166" s="173"/>
      <c r="CX166" s="173"/>
      <c r="CY166" s="173"/>
      <c r="CZ166" s="173"/>
      <c r="DA166" s="173"/>
      <c r="DB166" s="173"/>
      <c r="DC166" s="173"/>
      <c r="DD166" s="173"/>
      <c r="DE166" s="173"/>
      <c r="DF166" s="173"/>
      <c r="DG166" s="173"/>
      <c r="DH166" s="173"/>
      <c r="DI166" s="173"/>
      <c r="DJ166" s="173"/>
      <c r="DK166" s="173"/>
      <c r="DL166" s="173"/>
      <c r="DM166" s="173"/>
      <c r="DN166" s="173"/>
      <c r="DO166" s="173"/>
      <c r="DP166" s="173"/>
      <c r="DQ166" s="173"/>
      <c r="DR166" s="173"/>
      <c r="DS166" s="173"/>
      <c r="DT166" s="173"/>
      <c r="DU166" s="173"/>
      <c r="DV166" s="173"/>
      <c r="DW166" s="173"/>
      <c r="DX166" s="173"/>
      <c r="DY166" s="173"/>
      <c r="DZ166" s="173"/>
      <c r="EA166" s="173"/>
      <c r="EB166" s="173"/>
      <c r="EC166" s="173"/>
      <c r="ED166" s="173"/>
      <c r="EE166" s="173"/>
      <c r="EF166" s="173"/>
      <c r="EG166" s="173"/>
      <c r="EH166" s="173"/>
      <c r="EI166" s="173"/>
      <c r="EJ166" s="173"/>
      <c r="EK166" s="173"/>
      <c r="EL166" s="173"/>
      <c r="EM166" s="173"/>
      <c r="EN166" s="173"/>
      <c r="EO166" s="173"/>
      <c r="EP166" s="173">
        <v>29</v>
      </c>
      <c r="EQ166" s="173">
        <v>6</v>
      </c>
      <c r="ER166" s="173">
        <v>23</v>
      </c>
      <c r="ES166" s="173"/>
      <c r="ET166" s="173"/>
      <c r="EU166" s="173"/>
      <c r="EV166" s="173">
        <f>SUM(EW166:EY166)</f>
        <v>15</v>
      </c>
      <c r="EW166" s="173">
        <v>6</v>
      </c>
      <c r="EX166" s="173">
        <v>9</v>
      </c>
      <c r="EY166" s="173"/>
      <c r="EZ166" s="173">
        <v>8</v>
      </c>
      <c r="FA166" s="173">
        <v>0</v>
      </c>
      <c r="FB166" s="173">
        <v>8</v>
      </c>
      <c r="FC166" s="173"/>
      <c r="FD166" s="173">
        <v>6</v>
      </c>
      <c r="FE166" s="173"/>
      <c r="FF166" s="173">
        <v>6</v>
      </c>
      <c r="FG166" s="173"/>
      <c r="FH166" s="173">
        <v>2012</v>
      </c>
      <c r="FI166" s="173">
        <v>1</v>
      </c>
      <c r="FJ166" s="173">
        <v>6090</v>
      </c>
      <c r="FK166" s="221"/>
      <c r="FL166" s="221"/>
      <c r="FM166" s="221"/>
      <c r="FN166" s="221"/>
      <c r="FO166" s="221"/>
      <c r="FP166" s="221"/>
      <c r="FQ166" s="221"/>
      <c r="FR166" s="221"/>
      <c r="FS166" s="221"/>
      <c r="FT166" s="221"/>
    </row>
    <row r="167" spans="1:176" ht="18.75" customHeight="1">
      <c r="A167" s="16"/>
      <c r="B167" s="182">
        <v>1</v>
      </c>
      <c r="C167" s="59" t="s">
        <v>465</v>
      </c>
      <c r="D167" s="59">
        <v>1</v>
      </c>
      <c r="E167" s="59">
        <v>6090</v>
      </c>
      <c r="F167" s="182">
        <v>2011</v>
      </c>
      <c r="G167" s="182"/>
      <c r="H167" s="59">
        <v>24</v>
      </c>
      <c r="I167" s="59">
        <v>9</v>
      </c>
      <c r="J167" s="59">
        <v>6</v>
      </c>
      <c r="K167" s="59">
        <v>18</v>
      </c>
      <c r="L167" s="59"/>
      <c r="M167" s="59"/>
      <c r="N167" s="59"/>
      <c r="O167" s="207"/>
      <c r="P167" s="222"/>
      <c r="Q167" s="222"/>
      <c r="R167" s="222"/>
      <c r="S167" s="222"/>
      <c r="T167" s="222"/>
      <c r="U167" s="222"/>
      <c r="V167" s="168"/>
      <c r="W167" s="168"/>
      <c r="X167" s="168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179"/>
      <c r="AU167" s="179"/>
      <c r="AV167" s="179"/>
      <c r="AW167" s="179"/>
      <c r="AX167" s="179"/>
      <c r="AY167" s="179"/>
      <c r="AZ167" s="179"/>
      <c r="BA167" s="17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  <c r="DE167" s="59"/>
      <c r="DF167" s="59"/>
      <c r="DG167" s="59"/>
      <c r="DH167" s="59"/>
      <c r="DI167" s="59"/>
      <c r="DJ167" s="59"/>
      <c r="DK167" s="59"/>
      <c r="DL167" s="59"/>
      <c r="DM167" s="59"/>
      <c r="DN167" s="59"/>
      <c r="DO167" s="59"/>
      <c r="DP167" s="59"/>
      <c r="DQ167" s="59"/>
      <c r="DR167" s="59"/>
      <c r="DS167" s="59"/>
      <c r="DT167" s="59"/>
      <c r="DU167" s="59"/>
      <c r="DV167" s="59"/>
      <c r="DW167" s="59"/>
      <c r="DX167" s="59"/>
      <c r="DY167" s="59"/>
      <c r="DZ167" s="59"/>
      <c r="EA167" s="59"/>
      <c r="EB167" s="59"/>
      <c r="EC167" s="59"/>
      <c r="ED167" s="59"/>
      <c r="EE167" s="59"/>
      <c r="EF167" s="59"/>
      <c r="EG167" s="59"/>
      <c r="EH167" s="59"/>
      <c r="EI167" s="59"/>
      <c r="EJ167" s="59"/>
      <c r="EK167" s="59"/>
      <c r="EL167" s="59"/>
      <c r="EM167" s="59"/>
      <c r="EN167" s="59"/>
      <c r="EO167" s="59"/>
      <c r="EP167" s="167"/>
      <c r="EQ167" s="167"/>
      <c r="ER167" s="167"/>
      <c r="ES167" s="167"/>
      <c r="ET167" s="167"/>
      <c r="EU167" s="167"/>
      <c r="EV167" s="14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07"/>
      <c r="FL167" s="107"/>
      <c r="FM167" s="107"/>
      <c r="FN167" s="107"/>
      <c r="FO167" s="107"/>
      <c r="FP167" s="107"/>
      <c r="FQ167" s="107"/>
      <c r="FR167" s="107"/>
      <c r="FS167" s="107"/>
      <c r="FT167" s="107"/>
    </row>
    <row r="168" spans="1:176" ht="18.75" customHeight="1">
      <c r="A168" s="16"/>
      <c r="B168" s="182">
        <v>2</v>
      </c>
      <c r="C168" s="59" t="s">
        <v>553</v>
      </c>
      <c r="D168" s="59">
        <v>1</v>
      </c>
      <c r="E168" s="59"/>
      <c r="F168" s="182" t="s">
        <v>461</v>
      </c>
      <c r="G168" s="182"/>
      <c r="H168" s="59">
        <v>4</v>
      </c>
      <c r="I168" s="59">
        <v>4</v>
      </c>
      <c r="J168" s="59"/>
      <c r="K168" s="59">
        <v>4</v>
      </c>
      <c r="L168" s="59"/>
      <c r="M168" s="59"/>
      <c r="N168" s="59"/>
      <c r="O168" s="207"/>
      <c r="P168" s="222"/>
      <c r="Q168" s="222"/>
      <c r="R168" s="222"/>
      <c r="S168" s="222"/>
      <c r="T168" s="222"/>
      <c r="U168" s="222"/>
      <c r="V168" s="168"/>
      <c r="W168" s="168"/>
      <c r="X168" s="168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179"/>
      <c r="AU168" s="179"/>
      <c r="AV168" s="179"/>
      <c r="AW168" s="179"/>
      <c r="AX168" s="179"/>
      <c r="AY168" s="179"/>
      <c r="AZ168" s="179"/>
      <c r="BA168" s="17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  <c r="CD168" s="59"/>
      <c r="CE168" s="59"/>
      <c r="CF168" s="59"/>
      <c r="CG168" s="59"/>
      <c r="CH168" s="59"/>
      <c r="CI168" s="59"/>
      <c r="CJ168" s="59"/>
      <c r="CK168" s="59"/>
      <c r="CL168" s="59"/>
      <c r="CM168" s="59"/>
      <c r="CN168" s="59"/>
      <c r="CO168" s="59"/>
      <c r="CP168" s="59"/>
      <c r="CQ168" s="59"/>
      <c r="CR168" s="59"/>
      <c r="CS168" s="59"/>
      <c r="CT168" s="59"/>
      <c r="CU168" s="59"/>
      <c r="CV168" s="59"/>
      <c r="CW168" s="59"/>
      <c r="CX168" s="59"/>
      <c r="CY168" s="59"/>
      <c r="CZ168" s="59"/>
      <c r="DA168" s="59"/>
      <c r="DB168" s="59"/>
      <c r="DC168" s="59"/>
      <c r="DD168" s="59"/>
      <c r="DE168" s="59"/>
      <c r="DF168" s="59"/>
      <c r="DG168" s="59"/>
      <c r="DH168" s="59"/>
      <c r="DI168" s="59"/>
      <c r="DJ168" s="59"/>
      <c r="DK168" s="59"/>
      <c r="DL168" s="59"/>
      <c r="DM168" s="59"/>
      <c r="DN168" s="59"/>
      <c r="DO168" s="59"/>
      <c r="DP168" s="59"/>
      <c r="DQ168" s="59"/>
      <c r="DR168" s="59"/>
      <c r="DS168" s="59"/>
      <c r="DT168" s="59"/>
      <c r="DU168" s="59"/>
      <c r="DV168" s="59"/>
      <c r="DW168" s="59"/>
      <c r="DX168" s="59"/>
      <c r="DY168" s="59"/>
      <c r="DZ168" s="59"/>
      <c r="EA168" s="59"/>
      <c r="EB168" s="59"/>
      <c r="EC168" s="59"/>
      <c r="ED168" s="59"/>
      <c r="EE168" s="59"/>
      <c r="EF168" s="59"/>
      <c r="EG168" s="59"/>
      <c r="EH168" s="59"/>
      <c r="EI168" s="59"/>
      <c r="EJ168" s="59"/>
      <c r="EK168" s="59"/>
      <c r="EL168" s="59"/>
      <c r="EM168" s="59"/>
      <c r="EN168" s="59"/>
      <c r="EO168" s="59"/>
      <c r="EP168" s="167"/>
      <c r="EQ168" s="167"/>
      <c r="ER168" s="167"/>
      <c r="ES168" s="167"/>
      <c r="ET168" s="167"/>
      <c r="EU168" s="167"/>
      <c r="EV168" s="14"/>
      <c r="EW168" s="167"/>
      <c r="EX168" s="167"/>
      <c r="EY168" s="167"/>
      <c r="EZ168" s="167"/>
      <c r="FA168" s="167"/>
      <c r="FB168" s="167"/>
      <c r="FC168" s="167"/>
      <c r="FD168" s="167"/>
      <c r="FE168" s="167"/>
      <c r="FF168" s="167"/>
      <c r="FG168" s="167"/>
      <c r="FH168" s="167"/>
      <c r="FI168" s="167"/>
      <c r="FJ168" s="167"/>
      <c r="FK168" s="107"/>
      <c r="FL168" s="107"/>
      <c r="FM168" s="107"/>
      <c r="FN168" s="107"/>
      <c r="FO168" s="107"/>
      <c r="FP168" s="107"/>
      <c r="FQ168" s="107"/>
      <c r="FR168" s="107"/>
      <c r="FS168" s="107"/>
      <c r="FT168" s="107"/>
    </row>
    <row r="169" spans="1:176" ht="18.75" customHeight="1">
      <c r="A169" s="162">
        <f>A166+1</f>
        <v>29</v>
      </c>
      <c r="B169" s="177" t="s">
        <v>284</v>
      </c>
      <c r="C169" s="165"/>
      <c r="D169" s="164">
        <v>2</v>
      </c>
      <c r="E169" s="164">
        <f>SUM(E170:E171)</f>
        <v>5153</v>
      </c>
      <c r="F169" s="166">
        <v>1</v>
      </c>
      <c r="G169" s="166">
        <v>1</v>
      </c>
      <c r="H169" s="164">
        <f t="shared" ref="H169:O169" si="54">SUM(H170:H171)</f>
        <v>21</v>
      </c>
      <c r="I169" s="164">
        <f t="shared" si="54"/>
        <v>12</v>
      </c>
      <c r="J169" s="164">
        <f t="shared" si="54"/>
        <v>18</v>
      </c>
      <c r="K169" s="164">
        <f t="shared" si="54"/>
        <v>3</v>
      </c>
      <c r="L169" s="164">
        <f t="shared" si="54"/>
        <v>0</v>
      </c>
      <c r="M169" s="164">
        <f t="shared" si="54"/>
        <v>0</v>
      </c>
      <c r="N169" s="164">
        <f t="shared" si="54"/>
        <v>0</v>
      </c>
      <c r="O169" s="172">
        <f t="shared" si="54"/>
        <v>0</v>
      </c>
      <c r="P169" s="222">
        <v>2017</v>
      </c>
      <c r="Q169" s="222"/>
      <c r="R169" s="222"/>
      <c r="S169" s="222">
        <v>2015</v>
      </c>
      <c r="T169" s="222">
        <v>1</v>
      </c>
      <c r="U169" s="222"/>
      <c r="V169" s="168"/>
      <c r="W169" s="168"/>
      <c r="X169" s="168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179"/>
      <c r="AU169" s="179"/>
      <c r="AV169" s="179"/>
      <c r="AW169" s="179"/>
      <c r="AX169" s="179"/>
      <c r="AY169" s="179"/>
      <c r="AZ169" s="179"/>
      <c r="BA169" s="17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  <c r="CD169" s="59"/>
      <c r="CE169" s="59"/>
      <c r="CF169" s="59"/>
      <c r="CG169" s="59"/>
      <c r="CH169" s="59"/>
      <c r="CI169" s="59"/>
      <c r="CJ169" s="59"/>
      <c r="CK169" s="59"/>
      <c r="CL169" s="59"/>
      <c r="CM169" s="59"/>
      <c r="CN169" s="59"/>
      <c r="CO169" s="59"/>
      <c r="CP169" s="59"/>
      <c r="CQ169" s="59"/>
      <c r="CR169" s="59"/>
      <c r="CS169" s="59"/>
      <c r="CT169" s="59"/>
      <c r="CU169" s="59"/>
      <c r="CV169" s="59"/>
      <c r="CW169" s="59"/>
      <c r="CX169" s="59"/>
      <c r="CY169" s="59"/>
      <c r="CZ169" s="59"/>
      <c r="DA169" s="59"/>
      <c r="DB169" s="59"/>
      <c r="DC169" s="59"/>
      <c r="DD169" s="59"/>
      <c r="DE169" s="59"/>
      <c r="DF169" s="59"/>
      <c r="DG169" s="59"/>
      <c r="DH169" s="59"/>
      <c r="DI169" s="59"/>
      <c r="DJ169" s="59"/>
      <c r="DK169" s="59"/>
      <c r="DL169" s="59"/>
      <c r="DM169" s="59"/>
      <c r="DN169" s="59"/>
      <c r="DO169" s="59"/>
      <c r="DP169" s="59"/>
      <c r="DQ169" s="59"/>
      <c r="DR169" s="59"/>
      <c r="DS169" s="59"/>
      <c r="DT169" s="59"/>
      <c r="DU169" s="59"/>
      <c r="DV169" s="59"/>
      <c r="DW169" s="59"/>
      <c r="DX169" s="59"/>
      <c r="DY169" s="59"/>
      <c r="DZ169" s="59"/>
      <c r="EA169" s="59"/>
      <c r="EB169" s="59"/>
      <c r="EC169" s="59"/>
      <c r="ED169" s="59"/>
      <c r="EE169" s="59"/>
      <c r="EF169" s="59"/>
      <c r="EG169" s="59"/>
      <c r="EH169" s="59"/>
      <c r="EI169" s="59"/>
      <c r="EJ169" s="59"/>
      <c r="EK169" s="59"/>
      <c r="EL169" s="59"/>
      <c r="EM169" s="59"/>
      <c r="EN169" s="59"/>
      <c r="EO169" s="59"/>
      <c r="EP169" s="167">
        <v>28</v>
      </c>
      <c r="EQ169" s="167">
        <v>25</v>
      </c>
      <c r="ER169" s="167">
        <v>3</v>
      </c>
      <c r="ES169" s="167"/>
      <c r="ET169" s="167"/>
      <c r="EU169" s="167"/>
      <c r="EV169" s="14">
        <v>12</v>
      </c>
      <c r="EW169" s="167">
        <v>9</v>
      </c>
      <c r="EX169" s="167">
        <v>3</v>
      </c>
      <c r="EY169" s="167"/>
      <c r="EZ169" s="167">
        <v>5</v>
      </c>
      <c r="FA169" s="167">
        <v>5</v>
      </c>
      <c r="FB169" s="167"/>
      <c r="FC169" s="167"/>
      <c r="FD169" s="167">
        <v>4</v>
      </c>
      <c r="FE169" s="167"/>
      <c r="FF169" s="167">
        <v>4</v>
      </c>
      <c r="FG169" s="167"/>
      <c r="FH169" s="167">
        <v>2012</v>
      </c>
      <c r="FI169" s="167">
        <v>2</v>
      </c>
      <c r="FJ169" s="167">
        <v>5009</v>
      </c>
      <c r="FK169" s="107"/>
      <c r="FL169" s="107"/>
      <c r="FM169" s="107"/>
      <c r="FN169" s="107"/>
      <c r="FO169" s="107"/>
      <c r="FP169" s="107"/>
      <c r="FQ169" s="107"/>
      <c r="FR169" s="107"/>
      <c r="FS169" s="107"/>
      <c r="FT169" s="107"/>
    </row>
    <row r="170" spans="1:176" ht="18.75" customHeight="1">
      <c r="A170" s="16"/>
      <c r="B170" s="16">
        <v>1</v>
      </c>
      <c r="C170" s="14" t="s">
        <v>465</v>
      </c>
      <c r="D170" s="14"/>
      <c r="E170" s="14">
        <v>5009</v>
      </c>
      <c r="F170" s="174" t="s">
        <v>461</v>
      </c>
      <c r="G170" s="16">
        <v>2017</v>
      </c>
      <c r="H170" s="14">
        <v>18</v>
      </c>
      <c r="I170" s="14">
        <v>9</v>
      </c>
      <c r="J170" s="14">
        <v>18</v>
      </c>
      <c r="K170" s="14"/>
      <c r="L170" s="14"/>
      <c r="M170" s="14"/>
      <c r="N170" s="14"/>
      <c r="O170" s="169"/>
      <c r="P170" s="222"/>
      <c r="Q170" s="222"/>
      <c r="R170" s="222"/>
      <c r="S170" s="222"/>
      <c r="T170" s="222"/>
      <c r="U170" s="222"/>
      <c r="V170" s="168"/>
      <c r="W170" s="168"/>
      <c r="X170" s="168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179"/>
      <c r="AU170" s="179"/>
      <c r="AV170" s="179"/>
      <c r="AW170" s="179"/>
      <c r="AX170" s="179"/>
      <c r="AY170" s="179"/>
      <c r="AZ170" s="179"/>
      <c r="BA170" s="17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59"/>
      <c r="CE170" s="59"/>
      <c r="CF170" s="59"/>
      <c r="CG170" s="59"/>
      <c r="CH170" s="59"/>
      <c r="CI170" s="59"/>
      <c r="CJ170" s="59"/>
      <c r="CK170" s="59"/>
      <c r="CL170" s="59"/>
      <c r="CM170" s="59"/>
      <c r="CN170" s="59"/>
      <c r="CO170" s="59"/>
      <c r="CP170" s="59"/>
      <c r="CQ170" s="59"/>
      <c r="CR170" s="59"/>
      <c r="CS170" s="59"/>
      <c r="CT170" s="59"/>
      <c r="CU170" s="59"/>
      <c r="CV170" s="59"/>
      <c r="CW170" s="59"/>
      <c r="CX170" s="59"/>
      <c r="CY170" s="59"/>
      <c r="CZ170" s="59"/>
      <c r="DA170" s="59"/>
      <c r="DB170" s="59"/>
      <c r="DC170" s="59"/>
      <c r="DD170" s="59"/>
      <c r="DE170" s="59"/>
      <c r="DF170" s="59"/>
      <c r="DG170" s="59"/>
      <c r="DH170" s="59"/>
      <c r="DI170" s="59"/>
      <c r="DJ170" s="59"/>
      <c r="DK170" s="59"/>
      <c r="DL170" s="59"/>
      <c r="DM170" s="59"/>
      <c r="DN170" s="59"/>
      <c r="DO170" s="59"/>
      <c r="DP170" s="59"/>
      <c r="DQ170" s="59"/>
      <c r="DR170" s="59"/>
      <c r="DS170" s="59"/>
      <c r="DT170" s="59"/>
      <c r="DU170" s="59"/>
      <c r="DV170" s="59"/>
      <c r="DW170" s="59"/>
      <c r="DX170" s="59"/>
      <c r="DY170" s="59"/>
      <c r="DZ170" s="59"/>
      <c r="EA170" s="59"/>
      <c r="EB170" s="59"/>
      <c r="EC170" s="59"/>
      <c r="ED170" s="59"/>
      <c r="EE170" s="59"/>
      <c r="EF170" s="59"/>
      <c r="EG170" s="59"/>
      <c r="EH170" s="59"/>
      <c r="EI170" s="59"/>
      <c r="EJ170" s="59"/>
      <c r="EK170" s="59"/>
      <c r="EL170" s="59"/>
      <c r="EM170" s="59"/>
      <c r="EN170" s="59"/>
      <c r="EO170" s="59"/>
      <c r="EP170" s="167"/>
      <c r="EQ170" s="167"/>
      <c r="ER170" s="167"/>
      <c r="ES170" s="167"/>
      <c r="ET170" s="167"/>
      <c r="EU170" s="167"/>
      <c r="EV170" s="14"/>
      <c r="EW170" s="167"/>
      <c r="EX170" s="167"/>
      <c r="EY170" s="167"/>
      <c r="EZ170" s="167"/>
      <c r="FA170" s="167"/>
      <c r="FB170" s="167"/>
      <c r="FC170" s="167"/>
      <c r="FD170" s="167"/>
      <c r="FE170" s="167"/>
      <c r="FF170" s="167"/>
      <c r="FG170" s="167"/>
      <c r="FH170" s="167"/>
      <c r="FI170" s="167"/>
      <c r="FJ170" s="167"/>
      <c r="FK170" s="107"/>
      <c r="FL170" s="107"/>
      <c r="FM170" s="107"/>
      <c r="FN170" s="107"/>
      <c r="FO170" s="107"/>
      <c r="FP170" s="107"/>
      <c r="FQ170" s="107"/>
      <c r="FR170" s="107"/>
      <c r="FS170" s="107"/>
      <c r="FT170" s="107"/>
    </row>
    <row r="171" spans="1:176" ht="18.75" customHeight="1">
      <c r="A171" s="16"/>
      <c r="B171" s="16">
        <v>2</v>
      </c>
      <c r="C171" s="14" t="s">
        <v>554</v>
      </c>
      <c r="D171" s="14"/>
      <c r="E171" s="14">
        <f>48*3</f>
        <v>144</v>
      </c>
      <c r="F171" s="16">
        <v>2017</v>
      </c>
      <c r="G171" s="16"/>
      <c r="H171" s="14">
        <v>3</v>
      </c>
      <c r="I171" s="14">
        <v>3</v>
      </c>
      <c r="J171" s="14"/>
      <c r="K171" s="14">
        <v>3</v>
      </c>
      <c r="L171" s="14"/>
      <c r="M171" s="14"/>
      <c r="N171" s="14"/>
      <c r="O171" s="169"/>
      <c r="P171" s="222"/>
      <c r="Q171" s="222"/>
      <c r="R171" s="222"/>
      <c r="S171" s="222"/>
      <c r="T171" s="222"/>
      <c r="U171" s="222"/>
      <c r="V171" s="168"/>
      <c r="W171" s="168"/>
      <c r="X171" s="168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179"/>
      <c r="AU171" s="179"/>
      <c r="AV171" s="179"/>
      <c r="AW171" s="179"/>
      <c r="AX171" s="179"/>
      <c r="AY171" s="179"/>
      <c r="AZ171" s="179"/>
      <c r="BA171" s="17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59"/>
      <c r="BQ171" s="59"/>
      <c r="BR171" s="59"/>
      <c r="BS171" s="59"/>
      <c r="BT171" s="59"/>
      <c r="BU171" s="59"/>
      <c r="BV171" s="59"/>
      <c r="BW171" s="59"/>
      <c r="BX171" s="59"/>
      <c r="BY171" s="59"/>
      <c r="BZ171" s="59"/>
      <c r="CA171" s="59"/>
      <c r="CB171" s="59"/>
      <c r="CC171" s="59"/>
      <c r="CD171" s="59"/>
      <c r="CE171" s="59"/>
      <c r="CF171" s="59"/>
      <c r="CG171" s="59"/>
      <c r="CH171" s="59"/>
      <c r="CI171" s="59"/>
      <c r="CJ171" s="59"/>
      <c r="CK171" s="59"/>
      <c r="CL171" s="59"/>
      <c r="CM171" s="59"/>
      <c r="CN171" s="59"/>
      <c r="CO171" s="59"/>
      <c r="CP171" s="59"/>
      <c r="CQ171" s="59"/>
      <c r="CR171" s="59"/>
      <c r="CS171" s="59"/>
      <c r="CT171" s="59"/>
      <c r="CU171" s="59"/>
      <c r="CV171" s="59"/>
      <c r="CW171" s="59"/>
      <c r="CX171" s="59"/>
      <c r="CY171" s="59"/>
      <c r="CZ171" s="59"/>
      <c r="DA171" s="59"/>
      <c r="DB171" s="59"/>
      <c r="DC171" s="59"/>
      <c r="DD171" s="59"/>
      <c r="DE171" s="59"/>
      <c r="DF171" s="59"/>
      <c r="DG171" s="59"/>
      <c r="DH171" s="59"/>
      <c r="DI171" s="59"/>
      <c r="DJ171" s="59"/>
      <c r="DK171" s="59"/>
      <c r="DL171" s="59"/>
      <c r="DM171" s="59"/>
      <c r="DN171" s="59"/>
      <c r="DO171" s="59"/>
      <c r="DP171" s="59"/>
      <c r="DQ171" s="59"/>
      <c r="DR171" s="59"/>
      <c r="DS171" s="59"/>
      <c r="DT171" s="59"/>
      <c r="DU171" s="59"/>
      <c r="DV171" s="59"/>
      <c r="DW171" s="59"/>
      <c r="DX171" s="59"/>
      <c r="DY171" s="59"/>
      <c r="DZ171" s="59"/>
      <c r="EA171" s="59"/>
      <c r="EB171" s="59"/>
      <c r="EC171" s="59"/>
      <c r="ED171" s="59"/>
      <c r="EE171" s="59"/>
      <c r="EF171" s="59"/>
      <c r="EG171" s="59"/>
      <c r="EH171" s="59"/>
      <c r="EI171" s="59"/>
      <c r="EJ171" s="59"/>
      <c r="EK171" s="59"/>
      <c r="EL171" s="59"/>
      <c r="EM171" s="59"/>
      <c r="EN171" s="59"/>
      <c r="EO171" s="59"/>
      <c r="EP171" s="167"/>
      <c r="EQ171" s="167"/>
      <c r="ER171" s="167"/>
      <c r="ES171" s="167"/>
      <c r="ET171" s="167"/>
      <c r="EU171" s="167"/>
      <c r="EV171" s="14"/>
      <c r="EW171" s="167"/>
      <c r="EX171" s="167"/>
      <c r="EY171" s="167"/>
      <c r="EZ171" s="167"/>
      <c r="FA171" s="167"/>
      <c r="FB171" s="167"/>
      <c r="FC171" s="167"/>
      <c r="FD171" s="167"/>
      <c r="FE171" s="167"/>
      <c r="FF171" s="167"/>
      <c r="FG171" s="167"/>
      <c r="FH171" s="167"/>
      <c r="FI171" s="167"/>
      <c r="FJ171" s="167"/>
      <c r="FK171" s="107"/>
      <c r="FL171" s="107"/>
      <c r="FM171" s="107"/>
      <c r="FN171" s="107"/>
      <c r="FO171" s="107"/>
      <c r="FP171" s="107"/>
      <c r="FQ171" s="107"/>
      <c r="FR171" s="107"/>
      <c r="FS171" s="107"/>
      <c r="FT171" s="107"/>
    </row>
    <row r="172" spans="1:176" ht="18.75" customHeight="1">
      <c r="A172" s="16">
        <f>A169+1</f>
        <v>30</v>
      </c>
      <c r="B172" s="197" t="s">
        <v>261</v>
      </c>
      <c r="C172" s="175"/>
      <c r="D172" s="173">
        <v>1</v>
      </c>
      <c r="E172" s="173">
        <v>4396</v>
      </c>
      <c r="F172" s="174">
        <v>1</v>
      </c>
      <c r="G172" s="174"/>
      <c r="H172" s="173">
        <v>14</v>
      </c>
      <c r="I172" s="173">
        <v>8</v>
      </c>
      <c r="J172" s="173">
        <v>14</v>
      </c>
      <c r="K172" s="173"/>
      <c r="L172" s="173"/>
      <c r="M172" s="173"/>
      <c r="N172" s="173"/>
      <c r="O172" s="203"/>
      <c r="P172" s="222">
        <v>2014</v>
      </c>
      <c r="Q172" s="222"/>
      <c r="R172" s="222"/>
      <c r="S172" s="222">
        <v>2015</v>
      </c>
      <c r="T172" s="222">
        <v>3</v>
      </c>
      <c r="U172" s="222"/>
      <c r="V172" s="168"/>
      <c r="W172" s="168"/>
      <c r="X172" s="168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179"/>
      <c r="AU172" s="179"/>
      <c r="AV172" s="179"/>
      <c r="AW172" s="179"/>
      <c r="AX172" s="179"/>
      <c r="AY172" s="179"/>
      <c r="AZ172" s="179"/>
      <c r="BA172" s="17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59"/>
      <c r="BQ172" s="59"/>
      <c r="BR172" s="59"/>
      <c r="BS172" s="59"/>
      <c r="BT172" s="59"/>
      <c r="BU172" s="59"/>
      <c r="BV172" s="59"/>
      <c r="BW172" s="59"/>
      <c r="BX172" s="59"/>
      <c r="BY172" s="59"/>
      <c r="BZ172" s="59"/>
      <c r="CA172" s="59"/>
      <c r="CB172" s="59"/>
      <c r="CC172" s="59"/>
      <c r="CD172" s="59"/>
      <c r="CE172" s="59"/>
      <c r="CF172" s="59"/>
      <c r="CG172" s="59"/>
      <c r="CH172" s="59"/>
      <c r="CI172" s="59"/>
      <c r="CJ172" s="59"/>
      <c r="CK172" s="59"/>
      <c r="CL172" s="59"/>
      <c r="CM172" s="59"/>
      <c r="CN172" s="59"/>
      <c r="CO172" s="59"/>
      <c r="CP172" s="59"/>
      <c r="CQ172" s="59"/>
      <c r="CR172" s="59"/>
      <c r="CS172" s="59"/>
      <c r="CT172" s="59"/>
      <c r="CU172" s="59"/>
      <c r="CV172" s="59"/>
      <c r="CW172" s="59"/>
      <c r="CX172" s="59"/>
      <c r="CY172" s="59"/>
      <c r="CZ172" s="59"/>
      <c r="DA172" s="59"/>
      <c r="DB172" s="59"/>
      <c r="DC172" s="59"/>
      <c r="DD172" s="59"/>
      <c r="DE172" s="59"/>
      <c r="DF172" s="59"/>
      <c r="DG172" s="59"/>
      <c r="DH172" s="59"/>
      <c r="DI172" s="59"/>
      <c r="DJ172" s="59"/>
      <c r="DK172" s="59"/>
      <c r="DL172" s="59"/>
      <c r="DM172" s="59"/>
      <c r="DN172" s="59"/>
      <c r="DO172" s="59"/>
      <c r="DP172" s="59"/>
      <c r="DQ172" s="59"/>
      <c r="DR172" s="59"/>
      <c r="DS172" s="59"/>
      <c r="DT172" s="59"/>
      <c r="DU172" s="59"/>
      <c r="DV172" s="59"/>
      <c r="DW172" s="59"/>
      <c r="DX172" s="59"/>
      <c r="DY172" s="59"/>
      <c r="DZ172" s="59"/>
      <c r="EA172" s="59"/>
      <c r="EB172" s="59"/>
      <c r="EC172" s="59"/>
      <c r="ED172" s="59"/>
      <c r="EE172" s="59"/>
      <c r="EF172" s="59"/>
      <c r="EG172" s="59"/>
      <c r="EH172" s="59"/>
      <c r="EI172" s="59"/>
      <c r="EJ172" s="59"/>
      <c r="EK172" s="59"/>
      <c r="EL172" s="59"/>
      <c r="EM172" s="59"/>
      <c r="EN172" s="59"/>
      <c r="EO172" s="59"/>
      <c r="EP172" s="167">
        <v>18</v>
      </c>
      <c r="EQ172" s="167">
        <v>18</v>
      </c>
      <c r="ER172" s="167"/>
      <c r="ES172" s="167"/>
      <c r="ET172" s="167"/>
      <c r="EU172" s="167"/>
      <c r="EV172" s="14">
        <v>8</v>
      </c>
      <c r="EW172" s="167">
        <v>8</v>
      </c>
      <c r="EX172" s="167"/>
      <c r="EY172" s="167"/>
      <c r="EZ172" s="167">
        <v>6</v>
      </c>
      <c r="FA172" s="167">
        <v>6</v>
      </c>
      <c r="FB172" s="167"/>
      <c r="FC172" s="167"/>
      <c r="FD172" s="167">
        <v>4</v>
      </c>
      <c r="FE172" s="167"/>
      <c r="FF172" s="167">
        <v>4</v>
      </c>
      <c r="FG172" s="167"/>
      <c r="FH172" s="167">
        <v>2012</v>
      </c>
      <c r="FI172" s="167">
        <v>1</v>
      </c>
      <c r="FJ172" s="167">
        <v>4296</v>
      </c>
      <c r="FK172" s="107"/>
      <c r="FL172" s="107"/>
      <c r="FM172" s="107"/>
      <c r="FN172" s="107"/>
      <c r="FO172" s="107"/>
      <c r="FP172" s="107"/>
      <c r="FQ172" s="107"/>
      <c r="FR172" s="107"/>
      <c r="FS172" s="107"/>
      <c r="FT172" s="107"/>
    </row>
    <row r="173" spans="1:176" ht="18.75" customHeight="1">
      <c r="A173" s="16">
        <f t="shared" ref="A173:A175" si="55">A172+1</f>
        <v>31</v>
      </c>
      <c r="B173" s="197" t="s">
        <v>555</v>
      </c>
      <c r="C173" s="175"/>
      <c r="D173" s="173">
        <v>1</v>
      </c>
      <c r="E173" s="223">
        <v>29000</v>
      </c>
      <c r="F173" s="174"/>
      <c r="G173" s="174">
        <v>1</v>
      </c>
      <c r="H173" s="173">
        <v>16</v>
      </c>
      <c r="I173" s="173">
        <v>8</v>
      </c>
      <c r="J173" s="173">
        <v>8</v>
      </c>
      <c r="K173" s="173"/>
      <c r="L173" s="173"/>
      <c r="M173" s="173"/>
      <c r="N173" s="173"/>
      <c r="O173" s="203"/>
      <c r="P173" s="222"/>
      <c r="Q173" s="222"/>
      <c r="R173" s="222"/>
      <c r="S173" s="222"/>
      <c r="T173" s="222"/>
      <c r="U173" s="222"/>
      <c r="V173" s="168"/>
      <c r="W173" s="168"/>
      <c r="X173" s="168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179"/>
      <c r="AU173" s="179"/>
      <c r="AV173" s="179"/>
      <c r="AW173" s="179"/>
      <c r="AX173" s="179"/>
      <c r="AY173" s="179"/>
      <c r="AZ173" s="179"/>
      <c r="BA173" s="17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59"/>
      <c r="BQ173" s="59"/>
      <c r="BR173" s="59"/>
      <c r="BS173" s="59"/>
      <c r="BT173" s="59"/>
      <c r="BU173" s="59"/>
      <c r="BV173" s="59"/>
      <c r="BW173" s="59"/>
      <c r="BX173" s="59"/>
      <c r="BY173" s="59"/>
      <c r="BZ173" s="59"/>
      <c r="CA173" s="59"/>
      <c r="CB173" s="59"/>
      <c r="CC173" s="59"/>
      <c r="CD173" s="59"/>
      <c r="CE173" s="59"/>
      <c r="CF173" s="59"/>
      <c r="CG173" s="59"/>
      <c r="CH173" s="59"/>
      <c r="CI173" s="59"/>
      <c r="CJ173" s="59"/>
      <c r="CK173" s="59"/>
      <c r="CL173" s="59"/>
      <c r="CM173" s="59"/>
      <c r="CN173" s="59"/>
      <c r="CO173" s="59"/>
      <c r="CP173" s="59"/>
      <c r="CQ173" s="59"/>
      <c r="CR173" s="59"/>
      <c r="CS173" s="59"/>
      <c r="CT173" s="59"/>
      <c r="CU173" s="59"/>
      <c r="CV173" s="59"/>
      <c r="CW173" s="59"/>
      <c r="CX173" s="59"/>
      <c r="CY173" s="59"/>
      <c r="CZ173" s="59"/>
      <c r="DA173" s="59"/>
      <c r="DB173" s="59"/>
      <c r="DC173" s="59"/>
      <c r="DD173" s="59"/>
      <c r="DE173" s="59"/>
      <c r="DF173" s="59"/>
      <c r="DG173" s="59"/>
      <c r="DH173" s="59"/>
      <c r="DI173" s="59"/>
      <c r="DJ173" s="59"/>
      <c r="DK173" s="59"/>
      <c r="DL173" s="59"/>
      <c r="DM173" s="59"/>
      <c r="DN173" s="59"/>
      <c r="DO173" s="59"/>
      <c r="DP173" s="59"/>
      <c r="DQ173" s="59"/>
      <c r="DR173" s="59"/>
      <c r="DS173" s="59"/>
      <c r="DT173" s="59"/>
      <c r="DU173" s="59"/>
      <c r="DV173" s="59"/>
      <c r="DW173" s="59"/>
      <c r="DX173" s="59"/>
      <c r="DY173" s="59"/>
      <c r="DZ173" s="59"/>
      <c r="EA173" s="59"/>
      <c r="EB173" s="59"/>
      <c r="EC173" s="59"/>
      <c r="ED173" s="59"/>
      <c r="EE173" s="59"/>
      <c r="EF173" s="59"/>
      <c r="EG173" s="59"/>
      <c r="EH173" s="59"/>
      <c r="EI173" s="59"/>
      <c r="EJ173" s="59"/>
      <c r="EK173" s="59"/>
      <c r="EL173" s="59"/>
      <c r="EM173" s="59"/>
      <c r="EN173" s="59"/>
      <c r="EO173" s="59"/>
      <c r="EP173" s="167">
        <v>8</v>
      </c>
      <c r="EQ173" s="167">
        <v>8</v>
      </c>
      <c r="ER173" s="167">
        <v>8</v>
      </c>
      <c r="ES173" s="167"/>
      <c r="ET173" s="167"/>
      <c r="EU173" s="167"/>
      <c r="EV173" s="14">
        <v>4</v>
      </c>
      <c r="EW173" s="167">
        <v>4</v>
      </c>
      <c r="EX173" s="167">
        <v>4</v>
      </c>
      <c r="EY173" s="167"/>
      <c r="EZ173" s="167">
        <v>1</v>
      </c>
      <c r="FA173" s="167">
        <v>1</v>
      </c>
      <c r="FB173" s="167">
        <v>1</v>
      </c>
      <c r="FC173" s="167"/>
      <c r="FD173" s="167">
        <v>3</v>
      </c>
      <c r="FE173" s="167">
        <v>3</v>
      </c>
      <c r="FF173" s="167">
        <v>3</v>
      </c>
      <c r="FG173" s="167"/>
      <c r="FH173" s="167"/>
      <c r="FI173" s="167">
        <v>1</v>
      </c>
      <c r="FJ173" s="167">
        <v>30000</v>
      </c>
      <c r="FK173" s="107"/>
      <c r="FL173" s="107"/>
      <c r="FM173" s="107"/>
      <c r="FN173" s="107"/>
      <c r="FO173" s="107"/>
      <c r="FP173" s="107"/>
      <c r="FQ173" s="107"/>
      <c r="FR173" s="107"/>
      <c r="FS173" s="107"/>
      <c r="FT173" s="107"/>
    </row>
    <row r="174" spans="1:176" ht="18.75" customHeight="1">
      <c r="A174" s="16">
        <f t="shared" si="55"/>
        <v>32</v>
      </c>
      <c r="B174" s="197" t="s">
        <v>311</v>
      </c>
      <c r="C174" s="175"/>
      <c r="D174" s="173">
        <v>1</v>
      </c>
      <c r="E174" s="223">
        <v>5655</v>
      </c>
      <c r="F174" s="174">
        <v>1</v>
      </c>
      <c r="G174" s="174"/>
      <c r="H174" s="173">
        <v>24</v>
      </c>
      <c r="I174" s="173">
        <v>12</v>
      </c>
      <c r="J174" s="173">
        <v>23</v>
      </c>
      <c r="K174" s="173">
        <v>1</v>
      </c>
      <c r="L174" s="173"/>
      <c r="M174" s="173"/>
      <c r="N174" s="173"/>
      <c r="O174" s="203"/>
      <c r="P174" s="222">
        <v>2017</v>
      </c>
      <c r="Q174" s="222"/>
      <c r="R174" s="222"/>
      <c r="S174" s="222">
        <v>2014</v>
      </c>
      <c r="T174" s="222">
        <v>2</v>
      </c>
      <c r="U174" s="222"/>
      <c r="V174" s="168"/>
      <c r="W174" s="168"/>
      <c r="X174" s="168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179"/>
      <c r="AU174" s="179"/>
      <c r="AV174" s="179"/>
      <c r="AW174" s="179"/>
      <c r="AX174" s="179"/>
      <c r="AY174" s="179"/>
      <c r="AZ174" s="179"/>
      <c r="BA174" s="17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59"/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59"/>
      <c r="CC174" s="59"/>
      <c r="CD174" s="59"/>
      <c r="CE174" s="59"/>
      <c r="CF174" s="59"/>
      <c r="CG174" s="59"/>
      <c r="CH174" s="59"/>
      <c r="CI174" s="59"/>
      <c r="CJ174" s="59"/>
      <c r="CK174" s="59"/>
      <c r="CL174" s="59"/>
      <c r="CM174" s="59"/>
      <c r="CN174" s="59"/>
      <c r="CO174" s="59"/>
      <c r="CP174" s="59"/>
      <c r="CQ174" s="59"/>
      <c r="CR174" s="59"/>
      <c r="CS174" s="59"/>
      <c r="CT174" s="59"/>
      <c r="CU174" s="59"/>
      <c r="CV174" s="59"/>
      <c r="CW174" s="59"/>
      <c r="CX174" s="59"/>
      <c r="CY174" s="59"/>
      <c r="CZ174" s="59"/>
      <c r="DA174" s="59"/>
      <c r="DB174" s="59"/>
      <c r="DC174" s="59"/>
      <c r="DD174" s="59"/>
      <c r="DE174" s="59"/>
      <c r="DF174" s="59"/>
      <c r="DG174" s="59"/>
      <c r="DH174" s="59"/>
      <c r="DI174" s="59"/>
      <c r="DJ174" s="59"/>
      <c r="DK174" s="59"/>
      <c r="DL174" s="59"/>
      <c r="DM174" s="59"/>
      <c r="DN174" s="59"/>
      <c r="DO174" s="59"/>
      <c r="DP174" s="59"/>
      <c r="DQ174" s="59"/>
      <c r="DR174" s="59"/>
      <c r="DS174" s="59"/>
      <c r="DT174" s="59"/>
      <c r="DU174" s="59"/>
      <c r="DV174" s="59"/>
      <c r="DW174" s="59"/>
      <c r="DX174" s="59"/>
      <c r="DY174" s="59"/>
      <c r="DZ174" s="59"/>
      <c r="EA174" s="59"/>
      <c r="EB174" s="59"/>
      <c r="EC174" s="59"/>
      <c r="ED174" s="59"/>
      <c r="EE174" s="59"/>
      <c r="EF174" s="59"/>
      <c r="EG174" s="59"/>
      <c r="EH174" s="59"/>
      <c r="EI174" s="59"/>
      <c r="EJ174" s="59"/>
      <c r="EK174" s="59"/>
      <c r="EL174" s="59"/>
      <c r="EM174" s="59"/>
      <c r="EN174" s="59"/>
      <c r="EO174" s="59"/>
      <c r="EP174" s="167">
        <v>22</v>
      </c>
      <c r="EQ174" s="167">
        <v>22</v>
      </c>
      <c r="ER174" s="167"/>
      <c r="ES174" s="167"/>
      <c r="ET174" s="167"/>
      <c r="EU174" s="167"/>
      <c r="EV174" s="14">
        <f t="shared" ref="EV174:EV175" si="56">SUM(EW174:EY174)</f>
        <v>10</v>
      </c>
      <c r="EW174" s="167">
        <v>10</v>
      </c>
      <c r="EX174" s="167"/>
      <c r="EY174" s="167"/>
      <c r="EZ174" s="167">
        <v>5</v>
      </c>
      <c r="FA174" s="167">
        <v>5</v>
      </c>
      <c r="FB174" s="167"/>
      <c r="FC174" s="167"/>
      <c r="FD174" s="167">
        <v>2</v>
      </c>
      <c r="FE174" s="167"/>
      <c r="FF174" s="167">
        <v>2</v>
      </c>
      <c r="FG174" s="167"/>
      <c r="FH174" s="167">
        <v>2012</v>
      </c>
      <c r="FI174" s="167">
        <v>1</v>
      </c>
      <c r="FJ174" s="167">
        <v>6555</v>
      </c>
      <c r="FK174" s="107"/>
      <c r="FL174" s="107"/>
      <c r="FM174" s="107"/>
      <c r="FN174" s="107"/>
      <c r="FO174" s="107"/>
      <c r="FP174" s="107"/>
      <c r="FQ174" s="107"/>
      <c r="FR174" s="107"/>
      <c r="FS174" s="107"/>
      <c r="FT174" s="107"/>
    </row>
    <row r="175" spans="1:176" ht="18.75" customHeight="1">
      <c r="A175" s="16">
        <f t="shared" si="55"/>
        <v>33</v>
      </c>
      <c r="B175" s="197" t="s">
        <v>263</v>
      </c>
      <c r="C175" s="175"/>
      <c r="D175" s="173">
        <v>1</v>
      </c>
      <c r="E175" s="173">
        <v>13590</v>
      </c>
      <c r="F175" s="174">
        <v>1</v>
      </c>
      <c r="G175" s="174"/>
      <c r="H175" s="173">
        <v>34</v>
      </c>
      <c r="I175" s="173">
        <v>28</v>
      </c>
      <c r="J175" s="173">
        <v>34</v>
      </c>
      <c r="K175" s="173"/>
      <c r="L175" s="173"/>
      <c r="M175" s="173">
        <v>0</v>
      </c>
      <c r="N175" s="173">
        <v>0</v>
      </c>
      <c r="O175" s="203"/>
      <c r="P175" s="222">
        <v>2012</v>
      </c>
      <c r="Q175" s="222"/>
      <c r="R175" s="222"/>
      <c r="S175" s="222">
        <v>2015</v>
      </c>
      <c r="T175" s="222">
        <v>3</v>
      </c>
      <c r="U175" s="222"/>
      <c r="V175" s="168"/>
      <c r="W175" s="168"/>
      <c r="X175" s="168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179"/>
      <c r="AU175" s="179"/>
      <c r="AV175" s="179"/>
      <c r="AW175" s="179"/>
      <c r="AX175" s="179"/>
      <c r="AY175" s="179"/>
      <c r="AZ175" s="179"/>
      <c r="BA175" s="17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59"/>
      <c r="BQ175" s="59"/>
      <c r="BR175" s="59"/>
      <c r="BS175" s="59"/>
      <c r="BT175" s="59"/>
      <c r="BU175" s="59"/>
      <c r="BV175" s="59"/>
      <c r="BW175" s="59"/>
      <c r="BX175" s="59"/>
      <c r="BY175" s="59"/>
      <c r="BZ175" s="59"/>
      <c r="CA175" s="59"/>
      <c r="CB175" s="59"/>
      <c r="CC175" s="59"/>
      <c r="CD175" s="59"/>
      <c r="CE175" s="59"/>
      <c r="CF175" s="59"/>
      <c r="CG175" s="59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/>
      <c r="CR175" s="59"/>
      <c r="CS175" s="59"/>
      <c r="CT175" s="59"/>
      <c r="CU175" s="59"/>
      <c r="CV175" s="59"/>
      <c r="CW175" s="59"/>
      <c r="CX175" s="59"/>
      <c r="CY175" s="59"/>
      <c r="CZ175" s="59"/>
      <c r="DA175" s="59"/>
      <c r="DB175" s="59"/>
      <c r="DC175" s="59"/>
      <c r="DD175" s="59"/>
      <c r="DE175" s="59"/>
      <c r="DF175" s="59"/>
      <c r="DG175" s="59"/>
      <c r="DH175" s="59"/>
      <c r="DI175" s="59"/>
      <c r="DJ175" s="59"/>
      <c r="DK175" s="59"/>
      <c r="DL175" s="59"/>
      <c r="DM175" s="59"/>
      <c r="DN175" s="59"/>
      <c r="DO175" s="59"/>
      <c r="DP175" s="59"/>
      <c r="DQ175" s="59"/>
      <c r="DR175" s="59"/>
      <c r="DS175" s="59"/>
      <c r="DT175" s="59"/>
      <c r="DU175" s="59"/>
      <c r="DV175" s="59"/>
      <c r="DW175" s="59"/>
      <c r="DX175" s="59"/>
      <c r="DY175" s="59"/>
      <c r="DZ175" s="59"/>
      <c r="EA175" s="59"/>
      <c r="EB175" s="59"/>
      <c r="EC175" s="59"/>
      <c r="ED175" s="59"/>
      <c r="EE175" s="59"/>
      <c r="EF175" s="59"/>
      <c r="EG175" s="59"/>
      <c r="EH175" s="59"/>
      <c r="EI175" s="59"/>
      <c r="EJ175" s="59"/>
      <c r="EK175" s="59"/>
      <c r="EL175" s="59"/>
      <c r="EM175" s="59"/>
      <c r="EN175" s="59"/>
      <c r="EO175" s="59"/>
      <c r="EP175" s="167">
        <v>34</v>
      </c>
      <c r="EQ175" s="167">
        <v>34</v>
      </c>
      <c r="ER175" s="167"/>
      <c r="ES175" s="167"/>
      <c r="ET175" s="167"/>
      <c r="EU175" s="167"/>
      <c r="EV175" s="14">
        <f t="shared" si="56"/>
        <v>28</v>
      </c>
      <c r="EW175" s="167">
        <v>28</v>
      </c>
      <c r="EX175" s="167"/>
      <c r="EY175" s="167"/>
      <c r="EZ175" s="167">
        <v>5</v>
      </c>
      <c r="FA175" s="167">
        <v>5</v>
      </c>
      <c r="FB175" s="167"/>
      <c r="FC175" s="167"/>
      <c r="FD175" s="167">
        <v>10</v>
      </c>
      <c r="FE175" s="167">
        <v>10</v>
      </c>
      <c r="FF175" s="167"/>
      <c r="FG175" s="167"/>
      <c r="FH175" s="167">
        <v>2009</v>
      </c>
      <c r="FI175" s="167">
        <v>1</v>
      </c>
      <c r="FJ175" s="167">
        <v>13590</v>
      </c>
      <c r="FK175" s="107"/>
      <c r="FL175" s="107"/>
      <c r="FM175" s="107"/>
      <c r="FN175" s="107"/>
      <c r="FO175" s="107"/>
      <c r="FP175" s="107"/>
      <c r="FQ175" s="107"/>
      <c r="FR175" s="107"/>
      <c r="FS175" s="107"/>
      <c r="FT175" s="107"/>
    </row>
    <row r="176" spans="1:176" ht="18.75" customHeight="1">
      <c r="A176" s="107"/>
      <c r="B176" s="224"/>
      <c r="C176" s="107"/>
      <c r="D176" s="107"/>
      <c r="E176" s="107"/>
      <c r="F176" s="224"/>
      <c r="G176" s="224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225" t="s">
        <v>556</v>
      </c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7"/>
      <c r="AV176" s="107"/>
      <c r="AW176" s="107"/>
      <c r="AX176" s="107"/>
      <c r="AY176" s="107"/>
      <c r="AZ176" s="107"/>
      <c r="BA176" s="107"/>
      <c r="BB176" s="107"/>
      <c r="BC176" s="107"/>
      <c r="BD176" s="107"/>
      <c r="BE176" s="107"/>
      <c r="BF176" s="107"/>
      <c r="BG176" s="107"/>
      <c r="BH176" s="107"/>
      <c r="BI176" s="107"/>
      <c r="BJ176" s="107"/>
      <c r="BK176" s="107"/>
      <c r="BL176" s="107"/>
      <c r="BM176" s="107"/>
      <c r="BN176" s="107"/>
      <c r="BO176" s="107"/>
      <c r="BP176" s="107"/>
      <c r="BQ176" s="107"/>
      <c r="BR176" s="107"/>
      <c r="BS176" s="107"/>
      <c r="BT176" s="107"/>
      <c r="BU176" s="107"/>
      <c r="BV176" s="107"/>
      <c r="BW176" s="107"/>
      <c r="BX176" s="107"/>
      <c r="BY176" s="107"/>
      <c r="BZ176" s="107"/>
      <c r="CA176" s="107"/>
      <c r="CB176" s="107"/>
      <c r="CC176" s="107"/>
      <c r="CD176" s="107"/>
      <c r="CE176" s="107"/>
      <c r="CF176" s="107"/>
      <c r="CG176" s="107"/>
      <c r="CH176" s="107"/>
      <c r="CI176" s="107"/>
      <c r="CJ176" s="107"/>
      <c r="CK176" s="107"/>
      <c r="CL176" s="107"/>
      <c r="CM176" s="107"/>
      <c r="CN176" s="107"/>
      <c r="CO176" s="107"/>
      <c r="CP176" s="107"/>
      <c r="CQ176" s="107"/>
      <c r="CR176" s="107"/>
      <c r="CS176" s="107"/>
      <c r="CT176" s="107"/>
      <c r="CU176" s="107"/>
      <c r="CV176" s="107"/>
      <c r="CW176" s="107"/>
      <c r="CX176" s="107"/>
      <c r="CY176" s="107"/>
      <c r="CZ176" s="107"/>
      <c r="DA176" s="107"/>
      <c r="DB176" s="107"/>
      <c r="DC176" s="107"/>
      <c r="DD176" s="107"/>
      <c r="DE176" s="107"/>
      <c r="DF176" s="107"/>
      <c r="DG176" s="107"/>
      <c r="DH176" s="107"/>
      <c r="DI176" s="107"/>
      <c r="DJ176" s="107"/>
      <c r="DK176" s="107"/>
      <c r="DL176" s="107"/>
      <c r="DM176" s="107"/>
      <c r="DN176" s="107"/>
      <c r="DO176" s="107"/>
      <c r="DP176" s="107"/>
      <c r="DQ176" s="107"/>
      <c r="DR176" s="107"/>
      <c r="DS176" s="107"/>
      <c r="DT176" s="107"/>
      <c r="DU176" s="107"/>
      <c r="DV176" s="107"/>
      <c r="DW176" s="107"/>
      <c r="DX176" s="107"/>
      <c r="DY176" s="107"/>
      <c r="DZ176" s="107"/>
      <c r="EA176" s="107"/>
      <c r="EB176" s="107"/>
      <c r="EC176" s="107"/>
      <c r="ED176" s="107"/>
      <c r="EE176" s="107"/>
      <c r="EF176" s="107"/>
      <c r="EG176" s="107"/>
      <c r="EH176" s="107"/>
      <c r="EI176" s="107"/>
      <c r="EJ176" s="107"/>
      <c r="EK176" s="107"/>
      <c r="EL176" s="107"/>
      <c r="EM176" s="107"/>
      <c r="EN176" s="107"/>
      <c r="EO176" s="107"/>
      <c r="EP176" s="107"/>
      <c r="EQ176" s="107"/>
      <c r="ER176" s="107"/>
      <c r="ES176" s="107"/>
      <c r="ET176" s="107"/>
      <c r="EU176" s="107"/>
      <c r="EV176" s="107"/>
      <c r="EW176" s="107"/>
      <c r="EX176" s="107"/>
      <c r="EY176" s="107"/>
      <c r="EZ176" s="107"/>
      <c r="FA176" s="107"/>
      <c r="FB176" s="107"/>
      <c r="FC176" s="107"/>
      <c r="FD176" s="107"/>
      <c r="FE176" s="107"/>
      <c r="FF176" s="107"/>
      <c r="FG176" s="107"/>
      <c r="FH176" s="107"/>
      <c r="FI176" s="107"/>
      <c r="FJ176" s="107"/>
      <c r="FK176" s="107"/>
      <c r="FL176" s="107"/>
      <c r="FM176" s="107"/>
      <c r="FN176" s="107"/>
      <c r="FO176" s="107"/>
      <c r="FP176" s="107"/>
      <c r="FQ176" s="107"/>
      <c r="FR176" s="107"/>
      <c r="FS176" s="107"/>
      <c r="FT176" s="107"/>
    </row>
    <row r="177" spans="1:176" ht="15.75" customHeight="1">
      <c r="A177" s="107"/>
      <c r="B177" s="224"/>
      <c r="C177" s="107"/>
      <c r="D177" s="107"/>
      <c r="E177" s="107"/>
      <c r="F177" s="224"/>
      <c r="G177" s="224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7"/>
      <c r="AV177" s="107"/>
      <c r="AW177" s="107"/>
      <c r="AX177" s="107"/>
      <c r="AY177" s="107"/>
      <c r="AZ177" s="107"/>
      <c r="BA177" s="107"/>
      <c r="BB177" s="107"/>
      <c r="BC177" s="107"/>
      <c r="BD177" s="107"/>
      <c r="BE177" s="107"/>
      <c r="BF177" s="107"/>
      <c r="BG177" s="107"/>
      <c r="BH177" s="107"/>
      <c r="BI177" s="107"/>
      <c r="BJ177" s="107"/>
      <c r="BK177" s="107"/>
      <c r="BL177" s="107"/>
      <c r="BM177" s="107"/>
      <c r="BN177" s="107"/>
      <c r="BO177" s="107"/>
      <c r="BP177" s="107"/>
      <c r="BQ177" s="107"/>
      <c r="BR177" s="107"/>
      <c r="BS177" s="107"/>
      <c r="BT177" s="107"/>
      <c r="BU177" s="107"/>
      <c r="BV177" s="107"/>
      <c r="BW177" s="107"/>
      <c r="BX177" s="107"/>
      <c r="BY177" s="107"/>
      <c r="BZ177" s="107"/>
      <c r="CA177" s="107"/>
      <c r="CB177" s="107"/>
      <c r="CC177" s="107"/>
      <c r="CD177" s="107"/>
      <c r="CE177" s="107"/>
      <c r="CF177" s="107"/>
      <c r="CG177" s="107"/>
      <c r="CH177" s="107"/>
      <c r="CI177" s="107"/>
      <c r="CJ177" s="107"/>
      <c r="CK177" s="107"/>
      <c r="CL177" s="107"/>
      <c r="CM177" s="107"/>
      <c r="CN177" s="107"/>
      <c r="CO177" s="107"/>
      <c r="CP177" s="107"/>
      <c r="CQ177" s="107"/>
      <c r="CR177" s="107"/>
      <c r="CS177" s="107"/>
      <c r="CT177" s="107"/>
      <c r="CU177" s="107"/>
      <c r="CV177" s="107"/>
      <c r="CW177" s="107"/>
      <c r="CX177" s="107"/>
      <c r="CY177" s="107"/>
      <c r="CZ177" s="107"/>
      <c r="DA177" s="107"/>
      <c r="DB177" s="107"/>
      <c r="DC177" s="107"/>
      <c r="DD177" s="107"/>
      <c r="DE177" s="107"/>
      <c r="DF177" s="107"/>
      <c r="DG177" s="107"/>
      <c r="DH177" s="107"/>
      <c r="DI177" s="107"/>
      <c r="DJ177" s="107"/>
      <c r="DK177" s="107"/>
      <c r="DL177" s="107"/>
      <c r="DM177" s="107"/>
      <c r="DN177" s="107"/>
      <c r="DO177" s="107"/>
      <c r="DP177" s="107"/>
      <c r="DQ177" s="107"/>
      <c r="DR177" s="107"/>
      <c r="DS177" s="107"/>
      <c r="DT177" s="107"/>
      <c r="DU177" s="107"/>
      <c r="DV177" s="107"/>
      <c r="DW177" s="107"/>
      <c r="DX177" s="107"/>
      <c r="DY177" s="107"/>
      <c r="DZ177" s="107"/>
      <c r="EA177" s="107"/>
      <c r="EB177" s="107"/>
      <c r="EC177" s="107"/>
      <c r="ED177" s="107"/>
      <c r="EE177" s="107"/>
      <c r="EF177" s="107"/>
      <c r="EG177" s="107"/>
      <c r="EH177" s="107"/>
      <c r="EI177" s="107"/>
      <c r="EJ177" s="107"/>
      <c r="EK177" s="107"/>
      <c r="EL177" s="107"/>
      <c r="EM177" s="107"/>
      <c r="EN177" s="107"/>
      <c r="EO177" s="107"/>
      <c r="EP177" s="107"/>
      <c r="EQ177" s="107"/>
      <c r="ER177" s="107"/>
      <c r="ES177" s="107"/>
      <c r="ET177" s="107"/>
      <c r="EU177" s="107"/>
      <c r="EV177" s="107"/>
      <c r="EW177" s="107"/>
      <c r="EX177" s="107"/>
      <c r="EY177" s="107"/>
      <c r="EZ177" s="107"/>
      <c r="FA177" s="107"/>
      <c r="FB177" s="107"/>
      <c r="FC177" s="107"/>
      <c r="FD177" s="107"/>
      <c r="FE177" s="107"/>
      <c r="FF177" s="107"/>
      <c r="FG177" s="107"/>
      <c r="FH177" s="107"/>
      <c r="FI177" s="107"/>
      <c r="FJ177" s="107"/>
      <c r="FK177" s="107"/>
      <c r="FL177" s="107"/>
      <c r="FM177" s="107"/>
      <c r="FN177" s="107"/>
      <c r="FO177" s="107"/>
      <c r="FP177" s="107"/>
      <c r="FQ177" s="107"/>
      <c r="FR177" s="107"/>
      <c r="FS177" s="107"/>
      <c r="FT177" s="107"/>
    </row>
    <row r="178" spans="1:176" ht="15.75" customHeight="1">
      <c r="A178" s="107"/>
      <c r="B178" s="224"/>
      <c r="C178" s="107"/>
      <c r="D178" s="107"/>
      <c r="E178" s="107"/>
      <c r="F178" s="224"/>
      <c r="G178" s="224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7"/>
      <c r="AV178" s="107"/>
      <c r="AW178" s="107"/>
      <c r="AX178" s="107"/>
      <c r="AY178" s="107"/>
      <c r="AZ178" s="107"/>
      <c r="BA178" s="107"/>
      <c r="BB178" s="107"/>
      <c r="BC178" s="107"/>
      <c r="BD178" s="107"/>
      <c r="BE178" s="107"/>
      <c r="BF178" s="107"/>
      <c r="BG178" s="107"/>
      <c r="BH178" s="107"/>
      <c r="BI178" s="107"/>
      <c r="BJ178" s="107"/>
      <c r="BK178" s="107"/>
      <c r="BL178" s="107"/>
      <c r="BM178" s="107"/>
      <c r="BN178" s="107"/>
      <c r="BO178" s="107"/>
      <c r="BP178" s="107"/>
      <c r="BQ178" s="107"/>
      <c r="BR178" s="107"/>
      <c r="BS178" s="107"/>
      <c r="BT178" s="107"/>
      <c r="BU178" s="107"/>
      <c r="BV178" s="107"/>
      <c r="BW178" s="107"/>
      <c r="BX178" s="107"/>
      <c r="BY178" s="107"/>
      <c r="BZ178" s="107"/>
      <c r="CA178" s="107"/>
      <c r="CB178" s="107"/>
      <c r="CC178" s="107"/>
      <c r="CD178" s="107"/>
      <c r="CE178" s="107"/>
      <c r="CF178" s="107"/>
      <c r="CG178" s="107"/>
      <c r="CH178" s="107"/>
      <c r="CI178" s="107"/>
      <c r="CJ178" s="107"/>
      <c r="CK178" s="107"/>
      <c r="CL178" s="107"/>
      <c r="CM178" s="107"/>
      <c r="CN178" s="107"/>
      <c r="CO178" s="107"/>
      <c r="CP178" s="107"/>
      <c r="CQ178" s="107"/>
      <c r="CR178" s="107"/>
      <c r="CS178" s="107"/>
      <c r="CT178" s="107"/>
      <c r="CU178" s="107"/>
      <c r="CV178" s="107"/>
      <c r="CW178" s="107"/>
      <c r="CX178" s="107"/>
      <c r="CY178" s="107"/>
      <c r="CZ178" s="107"/>
      <c r="DA178" s="107"/>
      <c r="DB178" s="107"/>
      <c r="DC178" s="107"/>
      <c r="DD178" s="107"/>
      <c r="DE178" s="107"/>
      <c r="DF178" s="107"/>
      <c r="DG178" s="107"/>
      <c r="DH178" s="107"/>
      <c r="DI178" s="107"/>
      <c r="DJ178" s="107"/>
      <c r="DK178" s="107"/>
      <c r="DL178" s="107"/>
      <c r="DM178" s="107"/>
      <c r="DN178" s="107"/>
      <c r="DO178" s="107"/>
      <c r="DP178" s="107"/>
      <c r="DQ178" s="107"/>
      <c r="DR178" s="107"/>
      <c r="DS178" s="107"/>
      <c r="DT178" s="107"/>
      <c r="DU178" s="107"/>
      <c r="DV178" s="107"/>
      <c r="DW178" s="107"/>
      <c r="DX178" s="107"/>
      <c r="DY178" s="107"/>
      <c r="DZ178" s="107"/>
      <c r="EA178" s="107"/>
      <c r="EB178" s="107"/>
      <c r="EC178" s="107"/>
      <c r="ED178" s="107"/>
      <c r="EE178" s="107"/>
      <c r="EF178" s="107"/>
      <c r="EG178" s="107"/>
      <c r="EH178" s="107"/>
      <c r="EI178" s="107"/>
      <c r="EJ178" s="107"/>
      <c r="EK178" s="107"/>
      <c r="EL178" s="107"/>
      <c r="EM178" s="107"/>
      <c r="EN178" s="107"/>
      <c r="EO178" s="107"/>
      <c r="EP178" s="107"/>
      <c r="EQ178" s="107"/>
      <c r="ER178" s="107"/>
      <c r="ES178" s="107"/>
      <c r="ET178" s="107"/>
      <c r="EU178" s="107"/>
      <c r="EV178" s="107"/>
      <c r="EW178" s="107"/>
      <c r="EX178" s="107"/>
      <c r="EY178" s="107"/>
      <c r="EZ178" s="107"/>
      <c r="FA178" s="107"/>
      <c r="FB178" s="107"/>
      <c r="FC178" s="107"/>
      <c r="FD178" s="107"/>
      <c r="FE178" s="107"/>
      <c r="FF178" s="107"/>
      <c r="FG178" s="107"/>
      <c r="FH178" s="107"/>
      <c r="FI178" s="107"/>
      <c r="FJ178" s="107"/>
      <c r="FK178" s="107"/>
      <c r="FL178" s="107"/>
      <c r="FM178" s="107"/>
      <c r="FN178" s="107"/>
      <c r="FO178" s="107"/>
      <c r="FP178" s="107"/>
      <c r="FQ178" s="107"/>
      <c r="FR178" s="107"/>
      <c r="FS178" s="107"/>
      <c r="FT178" s="107"/>
    </row>
    <row r="179" spans="1:176" ht="15.75" customHeight="1">
      <c r="A179" s="107"/>
      <c r="B179" s="224"/>
      <c r="C179" s="107"/>
      <c r="D179" s="107"/>
      <c r="E179" s="107"/>
      <c r="F179" s="224"/>
      <c r="G179" s="224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7"/>
      <c r="AV179" s="107"/>
      <c r="AW179" s="107"/>
      <c r="AX179" s="107"/>
      <c r="AY179" s="107"/>
      <c r="AZ179" s="107"/>
      <c r="BA179" s="107"/>
      <c r="BB179" s="107"/>
      <c r="BC179" s="107"/>
      <c r="BD179" s="107"/>
      <c r="BE179" s="107"/>
      <c r="BF179" s="107"/>
      <c r="BG179" s="107"/>
      <c r="BH179" s="107"/>
      <c r="BI179" s="107"/>
      <c r="BJ179" s="107"/>
      <c r="BK179" s="107"/>
      <c r="BL179" s="107"/>
      <c r="BM179" s="107"/>
      <c r="BN179" s="107"/>
      <c r="BO179" s="107"/>
      <c r="BP179" s="107"/>
      <c r="BQ179" s="107"/>
      <c r="BR179" s="107"/>
      <c r="BS179" s="107"/>
      <c r="BT179" s="107"/>
      <c r="BU179" s="107"/>
      <c r="BV179" s="107"/>
      <c r="BW179" s="107"/>
      <c r="BX179" s="107"/>
      <c r="BY179" s="107"/>
      <c r="BZ179" s="107"/>
      <c r="CA179" s="107"/>
      <c r="CB179" s="107"/>
      <c r="CC179" s="107"/>
      <c r="CD179" s="107"/>
      <c r="CE179" s="107"/>
      <c r="CF179" s="107"/>
      <c r="CG179" s="107"/>
      <c r="CH179" s="107"/>
      <c r="CI179" s="107"/>
      <c r="CJ179" s="107"/>
      <c r="CK179" s="107"/>
      <c r="CL179" s="107"/>
      <c r="CM179" s="107"/>
      <c r="CN179" s="107"/>
      <c r="CO179" s="107"/>
      <c r="CP179" s="107"/>
      <c r="CQ179" s="107"/>
      <c r="CR179" s="107"/>
      <c r="CS179" s="107"/>
      <c r="CT179" s="107"/>
      <c r="CU179" s="107"/>
      <c r="CV179" s="107"/>
      <c r="CW179" s="107"/>
      <c r="CX179" s="107"/>
      <c r="CY179" s="107"/>
      <c r="CZ179" s="107"/>
      <c r="DA179" s="107"/>
      <c r="DB179" s="107"/>
      <c r="DC179" s="107"/>
      <c r="DD179" s="107"/>
      <c r="DE179" s="107"/>
      <c r="DF179" s="107"/>
      <c r="DG179" s="107"/>
      <c r="DH179" s="107"/>
      <c r="DI179" s="107"/>
      <c r="DJ179" s="107"/>
      <c r="DK179" s="107"/>
      <c r="DL179" s="107"/>
      <c r="DM179" s="107"/>
      <c r="DN179" s="107"/>
      <c r="DO179" s="107"/>
      <c r="DP179" s="107"/>
      <c r="DQ179" s="107"/>
      <c r="DR179" s="107"/>
      <c r="DS179" s="107"/>
      <c r="DT179" s="107"/>
      <c r="DU179" s="107"/>
      <c r="DV179" s="107"/>
      <c r="DW179" s="107"/>
      <c r="DX179" s="107"/>
      <c r="DY179" s="107"/>
      <c r="DZ179" s="107"/>
      <c r="EA179" s="107"/>
      <c r="EB179" s="107"/>
      <c r="EC179" s="107"/>
      <c r="ED179" s="107"/>
      <c r="EE179" s="107"/>
      <c r="EF179" s="107"/>
      <c r="EG179" s="107"/>
      <c r="EH179" s="107"/>
      <c r="EI179" s="107"/>
      <c r="EJ179" s="107"/>
      <c r="EK179" s="107"/>
      <c r="EL179" s="107"/>
      <c r="EM179" s="107"/>
      <c r="EN179" s="107"/>
      <c r="EO179" s="107"/>
      <c r="EP179" s="107"/>
      <c r="EQ179" s="107"/>
      <c r="ER179" s="107"/>
      <c r="ES179" s="107"/>
      <c r="ET179" s="107"/>
      <c r="EU179" s="107"/>
      <c r="EV179" s="107"/>
      <c r="EW179" s="107"/>
      <c r="EX179" s="107"/>
      <c r="EY179" s="107"/>
      <c r="EZ179" s="107"/>
      <c r="FA179" s="107"/>
      <c r="FB179" s="107"/>
      <c r="FC179" s="107"/>
      <c r="FD179" s="107"/>
      <c r="FE179" s="107"/>
      <c r="FF179" s="107"/>
      <c r="FG179" s="107"/>
      <c r="FH179" s="107"/>
      <c r="FI179" s="107"/>
      <c r="FJ179" s="107"/>
      <c r="FK179" s="107"/>
      <c r="FL179" s="107"/>
      <c r="FM179" s="107"/>
      <c r="FN179" s="107"/>
      <c r="FO179" s="107"/>
      <c r="FP179" s="107"/>
      <c r="FQ179" s="107"/>
      <c r="FR179" s="107"/>
      <c r="FS179" s="107"/>
      <c r="FT179" s="107"/>
    </row>
    <row r="180" spans="1:176" ht="15.75" customHeight="1">
      <c r="A180" s="107"/>
      <c r="B180" s="224"/>
      <c r="C180" s="107"/>
      <c r="D180" s="107"/>
      <c r="E180" s="107"/>
      <c r="F180" s="224"/>
      <c r="G180" s="224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7"/>
      <c r="AV180" s="107"/>
      <c r="AW180" s="107"/>
      <c r="AX180" s="107"/>
      <c r="AY180" s="107"/>
      <c r="AZ180" s="107"/>
      <c r="BA180" s="107"/>
      <c r="BB180" s="107"/>
      <c r="BC180" s="107"/>
      <c r="BD180" s="107"/>
      <c r="BE180" s="107"/>
      <c r="BF180" s="107"/>
      <c r="BG180" s="107"/>
      <c r="BH180" s="107"/>
      <c r="BI180" s="107"/>
      <c r="BJ180" s="107"/>
      <c r="BK180" s="107"/>
      <c r="BL180" s="107"/>
      <c r="BM180" s="107"/>
      <c r="BN180" s="107"/>
      <c r="BO180" s="107"/>
      <c r="BP180" s="107"/>
      <c r="BQ180" s="107"/>
      <c r="BR180" s="107"/>
      <c r="BS180" s="107"/>
      <c r="BT180" s="107"/>
      <c r="BU180" s="107"/>
      <c r="BV180" s="107"/>
      <c r="BW180" s="107"/>
      <c r="BX180" s="107"/>
      <c r="BY180" s="107"/>
      <c r="BZ180" s="107"/>
      <c r="CA180" s="107"/>
      <c r="CB180" s="107"/>
      <c r="CC180" s="107"/>
      <c r="CD180" s="107"/>
      <c r="CE180" s="107"/>
      <c r="CF180" s="107"/>
      <c r="CG180" s="107"/>
      <c r="CH180" s="107"/>
      <c r="CI180" s="107"/>
      <c r="CJ180" s="107"/>
      <c r="CK180" s="107"/>
      <c r="CL180" s="107"/>
      <c r="CM180" s="107"/>
      <c r="CN180" s="107"/>
      <c r="CO180" s="107"/>
      <c r="CP180" s="107"/>
      <c r="CQ180" s="107"/>
      <c r="CR180" s="107"/>
      <c r="CS180" s="107"/>
      <c r="CT180" s="107"/>
      <c r="CU180" s="107"/>
      <c r="CV180" s="107"/>
      <c r="CW180" s="107"/>
      <c r="CX180" s="107"/>
      <c r="CY180" s="107"/>
      <c r="CZ180" s="107"/>
      <c r="DA180" s="107"/>
      <c r="DB180" s="107"/>
      <c r="DC180" s="107"/>
      <c r="DD180" s="107"/>
      <c r="DE180" s="107"/>
      <c r="DF180" s="107"/>
      <c r="DG180" s="107"/>
      <c r="DH180" s="107"/>
      <c r="DI180" s="107"/>
      <c r="DJ180" s="107"/>
      <c r="DK180" s="107"/>
      <c r="DL180" s="107"/>
      <c r="DM180" s="107"/>
      <c r="DN180" s="107"/>
      <c r="DO180" s="107"/>
      <c r="DP180" s="107"/>
      <c r="DQ180" s="107"/>
      <c r="DR180" s="107"/>
      <c r="DS180" s="107"/>
      <c r="DT180" s="107"/>
      <c r="DU180" s="107"/>
      <c r="DV180" s="107"/>
      <c r="DW180" s="107"/>
      <c r="DX180" s="107"/>
      <c r="DY180" s="107"/>
      <c r="DZ180" s="107"/>
      <c r="EA180" s="107"/>
      <c r="EB180" s="107"/>
      <c r="EC180" s="107"/>
      <c r="ED180" s="107"/>
      <c r="EE180" s="107"/>
      <c r="EF180" s="107"/>
      <c r="EG180" s="107"/>
      <c r="EH180" s="107"/>
      <c r="EI180" s="107"/>
      <c r="EJ180" s="107"/>
      <c r="EK180" s="107"/>
      <c r="EL180" s="107"/>
      <c r="EM180" s="107"/>
      <c r="EN180" s="107"/>
      <c r="EO180" s="107"/>
      <c r="EP180" s="107"/>
      <c r="EQ180" s="107"/>
      <c r="ER180" s="107"/>
      <c r="ES180" s="107"/>
      <c r="ET180" s="107"/>
      <c r="EU180" s="107"/>
      <c r="EV180" s="107"/>
      <c r="EW180" s="107"/>
      <c r="EX180" s="107"/>
      <c r="EY180" s="107"/>
      <c r="EZ180" s="107"/>
      <c r="FA180" s="107"/>
      <c r="FB180" s="107"/>
      <c r="FC180" s="107"/>
      <c r="FD180" s="107"/>
      <c r="FE180" s="107"/>
      <c r="FF180" s="107"/>
      <c r="FG180" s="107"/>
      <c r="FH180" s="107"/>
      <c r="FI180" s="107"/>
      <c r="FJ180" s="107"/>
      <c r="FK180" s="107"/>
      <c r="FL180" s="107"/>
      <c r="FM180" s="107"/>
      <c r="FN180" s="107"/>
      <c r="FO180" s="107"/>
      <c r="FP180" s="107"/>
      <c r="FQ180" s="107"/>
      <c r="FR180" s="107"/>
      <c r="FS180" s="107"/>
      <c r="FT180" s="107"/>
    </row>
    <row r="181" spans="1:176" ht="15.75" customHeight="1">
      <c r="A181" s="107"/>
      <c r="B181" s="224"/>
      <c r="C181" s="107"/>
      <c r="D181" s="107"/>
      <c r="E181" s="107"/>
      <c r="F181" s="224"/>
      <c r="G181" s="224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7"/>
      <c r="AV181" s="107"/>
      <c r="AW181" s="107"/>
      <c r="AX181" s="107"/>
      <c r="AY181" s="107"/>
      <c r="AZ181" s="107"/>
      <c r="BA181" s="107"/>
      <c r="BB181" s="107"/>
      <c r="BC181" s="107"/>
      <c r="BD181" s="107"/>
      <c r="BE181" s="107"/>
      <c r="BF181" s="107"/>
      <c r="BG181" s="107"/>
      <c r="BH181" s="107"/>
      <c r="BI181" s="107"/>
      <c r="BJ181" s="107"/>
      <c r="BK181" s="107"/>
      <c r="BL181" s="107"/>
      <c r="BM181" s="107"/>
      <c r="BN181" s="107"/>
      <c r="BO181" s="107"/>
      <c r="BP181" s="107"/>
      <c r="BQ181" s="107"/>
      <c r="BR181" s="107"/>
      <c r="BS181" s="107"/>
      <c r="BT181" s="107"/>
      <c r="BU181" s="107"/>
      <c r="BV181" s="107"/>
      <c r="BW181" s="107"/>
      <c r="BX181" s="107"/>
      <c r="BY181" s="107"/>
      <c r="BZ181" s="107"/>
      <c r="CA181" s="107"/>
      <c r="CB181" s="107"/>
      <c r="CC181" s="107"/>
      <c r="CD181" s="107"/>
      <c r="CE181" s="107"/>
      <c r="CF181" s="107"/>
      <c r="CG181" s="107"/>
      <c r="CH181" s="107"/>
      <c r="CI181" s="107"/>
      <c r="CJ181" s="107"/>
      <c r="CK181" s="107"/>
      <c r="CL181" s="107"/>
      <c r="CM181" s="107"/>
      <c r="CN181" s="107"/>
      <c r="CO181" s="107"/>
      <c r="CP181" s="107"/>
      <c r="CQ181" s="107"/>
      <c r="CR181" s="107"/>
      <c r="CS181" s="107"/>
      <c r="CT181" s="107"/>
      <c r="CU181" s="107"/>
      <c r="CV181" s="107"/>
      <c r="CW181" s="107"/>
      <c r="CX181" s="107"/>
      <c r="CY181" s="107"/>
      <c r="CZ181" s="107"/>
      <c r="DA181" s="107"/>
      <c r="DB181" s="107"/>
      <c r="DC181" s="107"/>
      <c r="DD181" s="107"/>
      <c r="DE181" s="107"/>
      <c r="DF181" s="107"/>
      <c r="DG181" s="107"/>
      <c r="DH181" s="107"/>
      <c r="DI181" s="107"/>
      <c r="DJ181" s="107"/>
      <c r="DK181" s="107"/>
      <c r="DL181" s="107"/>
      <c r="DM181" s="107"/>
      <c r="DN181" s="107"/>
      <c r="DO181" s="107"/>
      <c r="DP181" s="107"/>
      <c r="DQ181" s="107"/>
      <c r="DR181" s="107"/>
      <c r="DS181" s="107"/>
      <c r="DT181" s="107"/>
      <c r="DU181" s="107"/>
      <c r="DV181" s="107"/>
      <c r="DW181" s="107"/>
      <c r="DX181" s="107"/>
      <c r="DY181" s="107"/>
      <c r="DZ181" s="107"/>
      <c r="EA181" s="107"/>
      <c r="EB181" s="107"/>
      <c r="EC181" s="107"/>
      <c r="ED181" s="107"/>
      <c r="EE181" s="107"/>
      <c r="EF181" s="107"/>
      <c r="EG181" s="107"/>
      <c r="EH181" s="107"/>
      <c r="EI181" s="107"/>
      <c r="EJ181" s="107"/>
      <c r="EK181" s="107"/>
      <c r="EL181" s="107"/>
      <c r="EM181" s="107"/>
      <c r="EN181" s="107"/>
      <c r="EO181" s="107"/>
      <c r="EP181" s="107"/>
      <c r="EQ181" s="107"/>
      <c r="ER181" s="107"/>
      <c r="ES181" s="107"/>
      <c r="ET181" s="107"/>
      <c r="EU181" s="107"/>
      <c r="EV181" s="107"/>
      <c r="EW181" s="107"/>
      <c r="EX181" s="107"/>
      <c r="EY181" s="107"/>
      <c r="EZ181" s="107"/>
      <c r="FA181" s="107"/>
      <c r="FB181" s="107"/>
      <c r="FC181" s="107"/>
      <c r="FD181" s="107"/>
      <c r="FE181" s="107"/>
      <c r="FF181" s="107"/>
      <c r="FG181" s="107"/>
      <c r="FH181" s="107"/>
      <c r="FI181" s="107"/>
      <c r="FJ181" s="107"/>
      <c r="FK181" s="107"/>
      <c r="FL181" s="107"/>
      <c r="FM181" s="107"/>
      <c r="FN181" s="107"/>
      <c r="FO181" s="107"/>
      <c r="FP181" s="107"/>
      <c r="FQ181" s="107"/>
      <c r="FR181" s="107"/>
      <c r="FS181" s="107"/>
      <c r="FT181" s="107"/>
    </row>
    <row r="182" spans="1:176" ht="15.75" customHeight="1">
      <c r="A182" s="107"/>
      <c r="B182" s="224"/>
      <c r="C182" s="107"/>
      <c r="D182" s="107"/>
      <c r="E182" s="107"/>
      <c r="F182" s="224"/>
      <c r="G182" s="224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7"/>
      <c r="AV182" s="107"/>
      <c r="AW182" s="107"/>
      <c r="AX182" s="107"/>
      <c r="AY182" s="107"/>
      <c r="AZ182" s="107"/>
      <c r="BA182" s="107"/>
      <c r="BB182" s="107"/>
      <c r="BC182" s="107"/>
      <c r="BD182" s="107"/>
      <c r="BE182" s="107"/>
      <c r="BF182" s="107"/>
      <c r="BG182" s="107"/>
      <c r="BH182" s="107"/>
      <c r="BI182" s="107"/>
      <c r="BJ182" s="107"/>
      <c r="BK182" s="107"/>
      <c r="BL182" s="107"/>
      <c r="BM182" s="107"/>
      <c r="BN182" s="107"/>
      <c r="BO182" s="107"/>
      <c r="BP182" s="107"/>
      <c r="BQ182" s="107"/>
      <c r="BR182" s="107"/>
      <c r="BS182" s="107"/>
      <c r="BT182" s="107"/>
      <c r="BU182" s="107"/>
      <c r="BV182" s="107"/>
      <c r="BW182" s="107"/>
      <c r="BX182" s="107"/>
      <c r="BY182" s="107"/>
      <c r="BZ182" s="107"/>
      <c r="CA182" s="107"/>
      <c r="CB182" s="107"/>
      <c r="CC182" s="107"/>
      <c r="CD182" s="107"/>
      <c r="CE182" s="107"/>
      <c r="CF182" s="107"/>
      <c r="CG182" s="107"/>
      <c r="CH182" s="107"/>
      <c r="CI182" s="107"/>
      <c r="CJ182" s="107"/>
      <c r="CK182" s="107"/>
      <c r="CL182" s="107"/>
      <c r="CM182" s="107"/>
      <c r="CN182" s="107"/>
      <c r="CO182" s="107"/>
      <c r="CP182" s="107"/>
      <c r="CQ182" s="107"/>
      <c r="CR182" s="107"/>
      <c r="CS182" s="107"/>
      <c r="CT182" s="107"/>
      <c r="CU182" s="107"/>
      <c r="CV182" s="107"/>
      <c r="CW182" s="107"/>
      <c r="CX182" s="107"/>
      <c r="CY182" s="107"/>
      <c r="CZ182" s="107"/>
      <c r="DA182" s="107"/>
      <c r="DB182" s="107"/>
      <c r="DC182" s="107"/>
      <c r="DD182" s="107"/>
      <c r="DE182" s="107"/>
      <c r="DF182" s="107"/>
      <c r="DG182" s="107"/>
      <c r="DH182" s="107"/>
      <c r="DI182" s="107"/>
      <c r="DJ182" s="107"/>
      <c r="DK182" s="107"/>
      <c r="DL182" s="107"/>
      <c r="DM182" s="107"/>
      <c r="DN182" s="107"/>
      <c r="DO182" s="107"/>
      <c r="DP182" s="107"/>
      <c r="DQ182" s="107"/>
      <c r="DR182" s="107"/>
      <c r="DS182" s="107"/>
      <c r="DT182" s="107"/>
      <c r="DU182" s="107"/>
      <c r="DV182" s="107"/>
      <c r="DW182" s="107"/>
      <c r="DX182" s="107"/>
      <c r="DY182" s="107"/>
      <c r="DZ182" s="107"/>
      <c r="EA182" s="107"/>
      <c r="EB182" s="107"/>
      <c r="EC182" s="107"/>
      <c r="ED182" s="107"/>
      <c r="EE182" s="107"/>
      <c r="EF182" s="107"/>
      <c r="EG182" s="107"/>
      <c r="EH182" s="107"/>
      <c r="EI182" s="107"/>
      <c r="EJ182" s="107"/>
      <c r="EK182" s="107"/>
      <c r="EL182" s="107"/>
      <c r="EM182" s="107"/>
      <c r="EN182" s="107"/>
      <c r="EO182" s="107"/>
      <c r="EP182" s="107"/>
      <c r="EQ182" s="107"/>
      <c r="ER182" s="107"/>
      <c r="ES182" s="107"/>
      <c r="ET182" s="107"/>
      <c r="EU182" s="107"/>
      <c r="EV182" s="107"/>
      <c r="EW182" s="107"/>
      <c r="EX182" s="107"/>
      <c r="EY182" s="107"/>
      <c r="EZ182" s="107"/>
      <c r="FA182" s="107"/>
      <c r="FB182" s="107"/>
      <c r="FC182" s="107"/>
      <c r="FD182" s="107"/>
      <c r="FE182" s="107"/>
      <c r="FF182" s="107"/>
      <c r="FG182" s="107"/>
      <c r="FH182" s="107"/>
      <c r="FI182" s="107"/>
      <c r="FJ182" s="107"/>
      <c r="FK182" s="107"/>
      <c r="FL182" s="107"/>
      <c r="FM182" s="107"/>
      <c r="FN182" s="107"/>
      <c r="FO182" s="107"/>
      <c r="FP182" s="107"/>
      <c r="FQ182" s="107"/>
      <c r="FR182" s="107"/>
      <c r="FS182" s="107"/>
      <c r="FT182" s="107"/>
    </row>
    <row r="183" spans="1:176" ht="15.75" customHeight="1">
      <c r="A183" s="107"/>
      <c r="B183" s="224"/>
      <c r="C183" s="107"/>
      <c r="D183" s="107"/>
      <c r="E183" s="107"/>
      <c r="F183" s="224"/>
      <c r="G183" s="224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7"/>
      <c r="AV183" s="107"/>
      <c r="AW183" s="107"/>
      <c r="AX183" s="107"/>
      <c r="AY183" s="107"/>
      <c r="AZ183" s="107"/>
      <c r="BA183" s="107"/>
      <c r="BB183" s="107"/>
      <c r="BC183" s="107"/>
      <c r="BD183" s="107"/>
      <c r="BE183" s="107"/>
      <c r="BF183" s="107"/>
      <c r="BG183" s="107"/>
      <c r="BH183" s="107"/>
      <c r="BI183" s="107"/>
      <c r="BJ183" s="107"/>
      <c r="BK183" s="107"/>
      <c r="BL183" s="107"/>
      <c r="BM183" s="107"/>
      <c r="BN183" s="107"/>
      <c r="BO183" s="107"/>
      <c r="BP183" s="107"/>
      <c r="BQ183" s="107"/>
      <c r="BR183" s="107"/>
      <c r="BS183" s="107"/>
      <c r="BT183" s="107"/>
      <c r="BU183" s="107"/>
      <c r="BV183" s="107"/>
      <c r="BW183" s="107"/>
      <c r="BX183" s="107"/>
      <c r="BY183" s="107"/>
      <c r="BZ183" s="107"/>
      <c r="CA183" s="107"/>
      <c r="CB183" s="107"/>
      <c r="CC183" s="107"/>
      <c r="CD183" s="107"/>
      <c r="CE183" s="107"/>
      <c r="CF183" s="107"/>
      <c r="CG183" s="107"/>
      <c r="CH183" s="107"/>
      <c r="CI183" s="107"/>
      <c r="CJ183" s="107"/>
      <c r="CK183" s="107"/>
      <c r="CL183" s="107"/>
      <c r="CM183" s="107"/>
      <c r="CN183" s="107"/>
      <c r="CO183" s="107"/>
      <c r="CP183" s="107"/>
      <c r="CQ183" s="107"/>
      <c r="CR183" s="107"/>
      <c r="CS183" s="107"/>
      <c r="CT183" s="107"/>
      <c r="CU183" s="107"/>
      <c r="CV183" s="107"/>
      <c r="CW183" s="107"/>
      <c r="CX183" s="107"/>
      <c r="CY183" s="107"/>
      <c r="CZ183" s="107"/>
      <c r="DA183" s="107"/>
      <c r="DB183" s="107"/>
      <c r="DC183" s="107"/>
      <c r="DD183" s="107"/>
      <c r="DE183" s="107"/>
      <c r="DF183" s="107"/>
      <c r="DG183" s="107"/>
      <c r="DH183" s="107"/>
      <c r="DI183" s="107"/>
      <c r="DJ183" s="107"/>
      <c r="DK183" s="107"/>
      <c r="DL183" s="107"/>
      <c r="DM183" s="107"/>
      <c r="DN183" s="107"/>
      <c r="DO183" s="107"/>
      <c r="DP183" s="107"/>
      <c r="DQ183" s="107"/>
      <c r="DR183" s="107"/>
      <c r="DS183" s="107"/>
      <c r="DT183" s="107"/>
      <c r="DU183" s="107"/>
      <c r="DV183" s="107"/>
      <c r="DW183" s="107"/>
      <c r="DX183" s="107"/>
      <c r="DY183" s="107"/>
      <c r="DZ183" s="107"/>
      <c r="EA183" s="107"/>
      <c r="EB183" s="107"/>
      <c r="EC183" s="107"/>
      <c r="ED183" s="107"/>
      <c r="EE183" s="107"/>
      <c r="EF183" s="107"/>
      <c r="EG183" s="107"/>
      <c r="EH183" s="107"/>
      <c r="EI183" s="107"/>
      <c r="EJ183" s="107"/>
      <c r="EK183" s="107"/>
      <c r="EL183" s="107"/>
      <c r="EM183" s="107"/>
      <c r="EN183" s="107"/>
      <c r="EO183" s="107"/>
      <c r="EP183" s="107"/>
      <c r="EQ183" s="107"/>
      <c r="ER183" s="107"/>
      <c r="ES183" s="107"/>
      <c r="ET183" s="107"/>
      <c r="EU183" s="107"/>
      <c r="EV183" s="107"/>
      <c r="EW183" s="107"/>
      <c r="EX183" s="107"/>
      <c r="EY183" s="107"/>
      <c r="EZ183" s="107"/>
      <c r="FA183" s="107"/>
      <c r="FB183" s="107"/>
      <c r="FC183" s="107"/>
      <c r="FD183" s="107"/>
      <c r="FE183" s="107"/>
      <c r="FF183" s="107"/>
      <c r="FG183" s="107"/>
      <c r="FH183" s="107"/>
      <c r="FI183" s="107"/>
      <c r="FJ183" s="107"/>
      <c r="FK183" s="107"/>
      <c r="FL183" s="107"/>
      <c r="FM183" s="107"/>
      <c r="FN183" s="107"/>
      <c r="FO183" s="107"/>
      <c r="FP183" s="107"/>
      <c r="FQ183" s="107"/>
      <c r="FR183" s="107"/>
      <c r="FS183" s="107"/>
      <c r="FT183" s="107"/>
    </row>
    <row r="184" spans="1:176" ht="15.75" customHeight="1">
      <c r="A184" s="107"/>
      <c r="B184" s="224"/>
      <c r="C184" s="107"/>
      <c r="D184" s="107"/>
      <c r="E184" s="107"/>
      <c r="F184" s="224"/>
      <c r="G184" s="224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7"/>
      <c r="AV184" s="107"/>
      <c r="AW184" s="107"/>
      <c r="AX184" s="107"/>
      <c r="AY184" s="107"/>
      <c r="AZ184" s="107"/>
      <c r="BA184" s="107"/>
      <c r="BB184" s="107"/>
      <c r="BC184" s="107"/>
      <c r="BD184" s="107"/>
      <c r="BE184" s="107"/>
      <c r="BF184" s="107"/>
      <c r="BG184" s="107"/>
      <c r="BH184" s="107"/>
      <c r="BI184" s="107"/>
      <c r="BJ184" s="107"/>
      <c r="BK184" s="107"/>
      <c r="BL184" s="107"/>
      <c r="BM184" s="107"/>
      <c r="BN184" s="107"/>
      <c r="BO184" s="107"/>
      <c r="BP184" s="107"/>
      <c r="BQ184" s="107"/>
      <c r="BR184" s="107"/>
      <c r="BS184" s="107"/>
      <c r="BT184" s="107"/>
      <c r="BU184" s="107"/>
      <c r="BV184" s="107"/>
      <c r="BW184" s="107"/>
      <c r="BX184" s="107"/>
      <c r="BY184" s="107"/>
      <c r="BZ184" s="107"/>
      <c r="CA184" s="107"/>
      <c r="CB184" s="107"/>
      <c r="CC184" s="107"/>
      <c r="CD184" s="107"/>
      <c r="CE184" s="107"/>
      <c r="CF184" s="107"/>
      <c r="CG184" s="107"/>
      <c r="CH184" s="107"/>
      <c r="CI184" s="107"/>
      <c r="CJ184" s="107"/>
      <c r="CK184" s="107"/>
      <c r="CL184" s="107"/>
      <c r="CM184" s="107"/>
      <c r="CN184" s="107"/>
      <c r="CO184" s="107"/>
      <c r="CP184" s="107"/>
      <c r="CQ184" s="107"/>
      <c r="CR184" s="107"/>
      <c r="CS184" s="107"/>
      <c r="CT184" s="107"/>
      <c r="CU184" s="107"/>
      <c r="CV184" s="107"/>
      <c r="CW184" s="107"/>
      <c r="CX184" s="107"/>
      <c r="CY184" s="107"/>
      <c r="CZ184" s="107"/>
      <c r="DA184" s="107"/>
      <c r="DB184" s="107"/>
      <c r="DC184" s="107"/>
      <c r="DD184" s="107"/>
      <c r="DE184" s="107"/>
      <c r="DF184" s="107"/>
      <c r="DG184" s="107"/>
      <c r="DH184" s="107"/>
      <c r="DI184" s="107"/>
      <c r="DJ184" s="107"/>
      <c r="DK184" s="107"/>
      <c r="DL184" s="107"/>
      <c r="DM184" s="107"/>
      <c r="DN184" s="107"/>
      <c r="DO184" s="107"/>
      <c r="DP184" s="107"/>
      <c r="DQ184" s="107"/>
      <c r="DR184" s="107"/>
      <c r="DS184" s="107"/>
      <c r="DT184" s="107"/>
      <c r="DU184" s="107"/>
      <c r="DV184" s="107"/>
      <c r="DW184" s="107"/>
      <c r="DX184" s="107"/>
      <c r="DY184" s="107"/>
      <c r="DZ184" s="107"/>
      <c r="EA184" s="107"/>
      <c r="EB184" s="107"/>
      <c r="EC184" s="107"/>
      <c r="ED184" s="107"/>
      <c r="EE184" s="107"/>
      <c r="EF184" s="107"/>
      <c r="EG184" s="107"/>
      <c r="EH184" s="107"/>
      <c r="EI184" s="107"/>
      <c r="EJ184" s="107"/>
      <c r="EK184" s="107"/>
      <c r="EL184" s="107"/>
      <c r="EM184" s="107"/>
      <c r="EN184" s="107"/>
      <c r="EO184" s="107"/>
      <c r="EP184" s="107"/>
      <c r="EQ184" s="107"/>
      <c r="ER184" s="107"/>
      <c r="ES184" s="107"/>
      <c r="ET184" s="107"/>
      <c r="EU184" s="107"/>
      <c r="EV184" s="107"/>
      <c r="EW184" s="107"/>
      <c r="EX184" s="107"/>
      <c r="EY184" s="107"/>
      <c r="EZ184" s="107"/>
      <c r="FA184" s="107"/>
      <c r="FB184" s="107"/>
      <c r="FC184" s="107"/>
      <c r="FD184" s="107"/>
      <c r="FE184" s="107"/>
      <c r="FF184" s="107"/>
      <c r="FG184" s="107"/>
      <c r="FH184" s="107"/>
      <c r="FI184" s="107"/>
      <c r="FJ184" s="107"/>
      <c r="FK184" s="107"/>
      <c r="FL184" s="107"/>
      <c r="FM184" s="107"/>
      <c r="FN184" s="107"/>
      <c r="FO184" s="107"/>
      <c r="FP184" s="107"/>
      <c r="FQ184" s="107"/>
      <c r="FR184" s="107"/>
      <c r="FS184" s="107"/>
      <c r="FT184" s="107"/>
    </row>
    <row r="185" spans="1:176" ht="15.75" customHeight="1">
      <c r="A185" s="107"/>
      <c r="B185" s="224"/>
      <c r="C185" s="107"/>
      <c r="D185" s="107"/>
      <c r="E185" s="107"/>
      <c r="F185" s="224"/>
      <c r="G185" s="224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7"/>
      <c r="AV185" s="107"/>
      <c r="AW185" s="107"/>
      <c r="AX185" s="107"/>
      <c r="AY185" s="107"/>
      <c r="AZ185" s="107"/>
      <c r="BA185" s="107"/>
      <c r="BB185" s="107"/>
      <c r="BC185" s="107"/>
      <c r="BD185" s="107"/>
      <c r="BE185" s="107"/>
      <c r="BF185" s="107"/>
      <c r="BG185" s="107"/>
      <c r="BH185" s="107"/>
      <c r="BI185" s="107"/>
      <c r="BJ185" s="107"/>
      <c r="BK185" s="107"/>
      <c r="BL185" s="107"/>
      <c r="BM185" s="107"/>
      <c r="BN185" s="107"/>
      <c r="BO185" s="107"/>
      <c r="BP185" s="107"/>
      <c r="BQ185" s="107"/>
      <c r="BR185" s="107"/>
      <c r="BS185" s="107"/>
      <c r="BT185" s="107"/>
      <c r="BU185" s="107"/>
      <c r="BV185" s="107"/>
      <c r="BW185" s="107"/>
      <c r="BX185" s="107"/>
      <c r="BY185" s="107"/>
      <c r="BZ185" s="107"/>
      <c r="CA185" s="107"/>
      <c r="CB185" s="107"/>
      <c r="CC185" s="107"/>
      <c r="CD185" s="107"/>
      <c r="CE185" s="107"/>
      <c r="CF185" s="107"/>
      <c r="CG185" s="107"/>
      <c r="CH185" s="107"/>
      <c r="CI185" s="107"/>
      <c r="CJ185" s="107"/>
      <c r="CK185" s="107"/>
      <c r="CL185" s="107"/>
      <c r="CM185" s="107"/>
      <c r="CN185" s="107"/>
      <c r="CO185" s="107"/>
      <c r="CP185" s="107"/>
      <c r="CQ185" s="107"/>
      <c r="CR185" s="107"/>
      <c r="CS185" s="107"/>
      <c r="CT185" s="107"/>
      <c r="CU185" s="107"/>
      <c r="CV185" s="107"/>
      <c r="CW185" s="107"/>
      <c r="CX185" s="107"/>
      <c r="CY185" s="107"/>
      <c r="CZ185" s="107"/>
      <c r="DA185" s="107"/>
      <c r="DB185" s="107"/>
      <c r="DC185" s="107"/>
      <c r="DD185" s="107"/>
      <c r="DE185" s="107"/>
      <c r="DF185" s="107"/>
      <c r="DG185" s="107"/>
      <c r="DH185" s="107"/>
      <c r="DI185" s="107"/>
      <c r="DJ185" s="107"/>
      <c r="DK185" s="107"/>
      <c r="DL185" s="107"/>
      <c r="DM185" s="107"/>
      <c r="DN185" s="107"/>
      <c r="DO185" s="107"/>
      <c r="DP185" s="107"/>
      <c r="DQ185" s="107"/>
      <c r="DR185" s="107"/>
      <c r="DS185" s="107"/>
      <c r="DT185" s="107"/>
      <c r="DU185" s="107"/>
      <c r="DV185" s="107"/>
      <c r="DW185" s="107"/>
      <c r="DX185" s="107"/>
      <c r="DY185" s="107"/>
      <c r="DZ185" s="107"/>
      <c r="EA185" s="107"/>
      <c r="EB185" s="107"/>
      <c r="EC185" s="107"/>
      <c r="ED185" s="107"/>
      <c r="EE185" s="107"/>
      <c r="EF185" s="107"/>
      <c r="EG185" s="107"/>
      <c r="EH185" s="107"/>
      <c r="EI185" s="107"/>
      <c r="EJ185" s="107"/>
      <c r="EK185" s="107"/>
      <c r="EL185" s="107"/>
      <c r="EM185" s="107"/>
      <c r="EN185" s="107"/>
      <c r="EO185" s="107"/>
      <c r="EP185" s="107"/>
      <c r="EQ185" s="107"/>
      <c r="ER185" s="107"/>
      <c r="ES185" s="107"/>
      <c r="ET185" s="107"/>
      <c r="EU185" s="107"/>
      <c r="EV185" s="107"/>
      <c r="EW185" s="107"/>
      <c r="EX185" s="107"/>
      <c r="EY185" s="107"/>
      <c r="EZ185" s="107"/>
      <c r="FA185" s="107"/>
      <c r="FB185" s="107"/>
      <c r="FC185" s="107"/>
      <c r="FD185" s="107"/>
      <c r="FE185" s="107"/>
      <c r="FF185" s="107"/>
      <c r="FG185" s="107"/>
      <c r="FH185" s="107"/>
      <c r="FI185" s="107"/>
      <c r="FJ185" s="107"/>
      <c r="FK185" s="107"/>
      <c r="FL185" s="107"/>
      <c r="FM185" s="107"/>
      <c r="FN185" s="107"/>
      <c r="FO185" s="107"/>
      <c r="FP185" s="107"/>
      <c r="FQ185" s="107"/>
      <c r="FR185" s="107"/>
      <c r="FS185" s="107"/>
      <c r="FT185" s="107"/>
    </row>
    <row r="186" spans="1:176" ht="15.75" customHeight="1">
      <c r="A186" s="107"/>
      <c r="B186" s="224"/>
      <c r="C186" s="107"/>
      <c r="D186" s="107"/>
      <c r="E186" s="107"/>
      <c r="F186" s="224"/>
      <c r="G186" s="224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7"/>
      <c r="AV186" s="107"/>
      <c r="AW186" s="107"/>
      <c r="AX186" s="107"/>
      <c r="AY186" s="107"/>
      <c r="AZ186" s="107"/>
      <c r="BA186" s="107"/>
      <c r="BB186" s="107"/>
      <c r="BC186" s="107"/>
      <c r="BD186" s="107"/>
      <c r="BE186" s="107"/>
      <c r="BF186" s="107"/>
      <c r="BG186" s="107"/>
      <c r="BH186" s="107"/>
      <c r="BI186" s="107"/>
      <c r="BJ186" s="107"/>
      <c r="BK186" s="107"/>
      <c r="BL186" s="107"/>
      <c r="BM186" s="107"/>
      <c r="BN186" s="107"/>
      <c r="BO186" s="107"/>
      <c r="BP186" s="107"/>
      <c r="BQ186" s="107"/>
      <c r="BR186" s="107"/>
      <c r="BS186" s="107"/>
      <c r="BT186" s="107"/>
      <c r="BU186" s="107"/>
      <c r="BV186" s="107"/>
      <c r="BW186" s="107"/>
      <c r="BX186" s="107"/>
      <c r="BY186" s="107"/>
      <c r="BZ186" s="107"/>
      <c r="CA186" s="107"/>
      <c r="CB186" s="107"/>
      <c r="CC186" s="107"/>
      <c r="CD186" s="107"/>
      <c r="CE186" s="107"/>
      <c r="CF186" s="107"/>
      <c r="CG186" s="107"/>
      <c r="CH186" s="107"/>
      <c r="CI186" s="107"/>
      <c r="CJ186" s="107"/>
      <c r="CK186" s="107"/>
      <c r="CL186" s="107"/>
      <c r="CM186" s="107"/>
      <c r="CN186" s="107"/>
      <c r="CO186" s="107"/>
      <c r="CP186" s="107"/>
      <c r="CQ186" s="107"/>
      <c r="CR186" s="107"/>
      <c r="CS186" s="107"/>
      <c r="CT186" s="107"/>
      <c r="CU186" s="107"/>
      <c r="CV186" s="107"/>
      <c r="CW186" s="107"/>
      <c r="CX186" s="107"/>
      <c r="CY186" s="107"/>
      <c r="CZ186" s="107"/>
      <c r="DA186" s="107"/>
      <c r="DB186" s="107"/>
      <c r="DC186" s="107"/>
      <c r="DD186" s="107"/>
      <c r="DE186" s="107"/>
      <c r="DF186" s="107"/>
      <c r="DG186" s="107"/>
      <c r="DH186" s="107"/>
      <c r="DI186" s="107"/>
      <c r="DJ186" s="107"/>
      <c r="DK186" s="107"/>
      <c r="DL186" s="107"/>
      <c r="DM186" s="107"/>
      <c r="DN186" s="107"/>
      <c r="DO186" s="107"/>
      <c r="DP186" s="107"/>
      <c r="DQ186" s="107"/>
      <c r="DR186" s="107"/>
      <c r="DS186" s="107"/>
      <c r="DT186" s="107"/>
      <c r="DU186" s="107"/>
      <c r="DV186" s="107"/>
      <c r="DW186" s="107"/>
      <c r="DX186" s="107"/>
      <c r="DY186" s="107"/>
      <c r="DZ186" s="107"/>
      <c r="EA186" s="107"/>
      <c r="EB186" s="107"/>
      <c r="EC186" s="107"/>
      <c r="ED186" s="107"/>
      <c r="EE186" s="107"/>
      <c r="EF186" s="107"/>
      <c r="EG186" s="107"/>
      <c r="EH186" s="107"/>
      <c r="EI186" s="107"/>
      <c r="EJ186" s="107"/>
      <c r="EK186" s="107"/>
      <c r="EL186" s="107"/>
      <c r="EM186" s="107"/>
      <c r="EN186" s="107"/>
      <c r="EO186" s="107"/>
      <c r="EP186" s="107"/>
      <c r="EQ186" s="107"/>
      <c r="ER186" s="107"/>
      <c r="ES186" s="107"/>
      <c r="ET186" s="107"/>
      <c r="EU186" s="107"/>
      <c r="EV186" s="107"/>
      <c r="EW186" s="107"/>
      <c r="EX186" s="107"/>
      <c r="EY186" s="107"/>
      <c r="EZ186" s="107"/>
      <c r="FA186" s="107"/>
      <c r="FB186" s="107"/>
      <c r="FC186" s="107"/>
      <c r="FD186" s="107"/>
      <c r="FE186" s="107"/>
      <c r="FF186" s="107"/>
      <c r="FG186" s="107"/>
      <c r="FH186" s="107"/>
      <c r="FI186" s="107"/>
      <c r="FJ186" s="107"/>
      <c r="FK186" s="107"/>
      <c r="FL186" s="107"/>
      <c r="FM186" s="107"/>
      <c r="FN186" s="107"/>
      <c r="FO186" s="107"/>
      <c r="FP186" s="107"/>
      <c r="FQ186" s="107"/>
      <c r="FR186" s="107"/>
      <c r="FS186" s="107"/>
      <c r="FT186" s="107"/>
    </row>
    <row r="187" spans="1:176" ht="15.75" customHeight="1">
      <c r="A187" s="107"/>
      <c r="B187" s="224"/>
      <c r="C187" s="107"/>
      <c r="D187" s="107"/>
      <c r="E187" s="107"/>
      <c r="F187" s="224"/>
      <c r="G187" s="224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7"/>
      <c r="AV187" s="107"/>
      <c r="AW187" s="107"/>
      <c r="AX187" s="107"/>
      <c r="AY187" s="107"/>
      <c r="AZ187" s="107"/>
      <c r="BA187" s="107"/>
      <c r="BB187" s="107"/>
      <c r="BC187" s="107"/>
      <c r="BD187" s="107"/>
      <c r="BE187" s="107"/>
      <c r="BF187" s="107"/>
      <c r="BG187" s="107"/>
      <c r="BH187" s="107"/>
      <c r="BI187" s="107"/>
      <c r="BJ187" s="107"/>
      <c r="BK187" s="107"/>
      <c r="BL187" s="107"/>
      <c r="BM187" s="107"/>
      <c r="BN187" s="107"/>
      <c r="BO187" s="107"/>
      <c r="BP187" s="107"/>
      <c r="BQ187" s="107"/>
      <c r="BR187" s="107"/>
      <c r="BS187" s="107"/>
      <c r="BT187" s="107"/>
      <c r="BU187" s="107"/>
      <c r="BV187" s="107"/>
      <c r="BW187" s="107"/>
      <c r="BX187" s="107"/>
      <c r="BY187" s="107"/>
      <c r="BZ187" s="107"/>
      <c r="CA187" s="107"/>
      <c r="CB187" s="107"/>
      <c r="CC187" s="107"/>
      <c r="CD187" s="107"/>
      <c r="CE187" s="107"/>
      <c r="CF187" s="107"/>
      <c r="CG187" s="107"/>
      <c r="CH187" s="107"/>
      <c r="CI187" s="107"/>
      <c r="CJ187" s="107"/>
      <c r="CK187" s="107"/>
      <c r="CL187" s="107"/>
      <c r="CM187" s="107"/>
      <c r="CN187" s="107"/>
      <c r="CO187" s="107"/>
      <c r="CP187" s="107"/>
      <c r="CQ187" s="107"/>
      <c r="CR187" s="107"/>
      <c r="CS187" s="107"/>
      <c r="CT187" s="107"/>
      <c r="CU187" s="107"/>
      <c r="CV187" s="107"/>
      <c r="CW187" s="107"/>
      <c r="CX187" s="107"/>
      <c r="CY187" s="107"/>
      <c r="CZ187" s="107"/>
      <c r="DA187" s="107"/>
      <c r="DB187" s="107"/>
      <c r="DC187" s="107"/>
      <c r="DD187" s="107"/>
      <c r="DE187" s="107"/>
      <c r="DF187" s="107"/>
      <c r="DG187" s="107"/>
      <c r="DH187" s="107"/>
      <c r="DI187" s="107"/>
      <c r="DJ187" s="107"/>
      <c r="DK187" s="107"/>
      <c r="DL187" s="107"/>
      <c r="DM187" s="107"/>
      <c r="DN187" s="107"/>
      <c r="DO187" s="107"/>
      <c r="DP187" s="107"/>
      <c r="DQ187" s="107"/>
      <c r="DR187" s="107"/>
      <c r="DS187" s="107"/>
      <c r="DT187" s="107"/>
      <c r="DU187" s="107"/>
      <c r="DV187" s="107"/>
      <c r="DW187" s="107"/>
      <c r="DX187" s="107"/>
      <c r="DY187" s="107"/>
      <c r="DZ187" s="107"/>
      <c r="EA187" s="107"/>
      <c r="EB187" s="107"/>
      <c r="EC187" s="107"/>
      <c r="ED187" s="107"/>
      <c r="EE187" s="107"/>
      <c r="EF187" s="107"/>
      <c r="EG187" s="107"/>
      <c r="EH187" s="107"/>
      <c r="EI187" s="107"/>
      <c r="EJ187" s="107"/>
      <c r="EK187" s="107"/>
      <c r="EL187" s="107"/>
      <c r="EM187" s="107"/>
      <c r="EN187" s="107"/>
      <c r="EO187" s="107"/>
      <c r="EP187" s="107"/>
      <c r="EQ187" s="107"/>
      <c r="ER187" s="107"/>
      <c r="ES187" s="107"/>
      <c r="ET187" s="107"/>
      <c r="EU187" s="107"/>
      <c r="EV187" s="107"/>
      <c r="EW187" s="107"/>
      <c r="EX187" s="107"/>
      <c r="EY187" s="107"/>
      <c r="EZ187" s="107"/>
      <c r="FA187" s="107"/>
      <c r="FB187" s="107"/>
      <c r="FC187" s="107"/>
      <c r="FD187" s="107"/>
      <c r="FE187" s="107"/>
      <c r="FF187" s="107"/>
      <c r="FG187" s="107"/>
      <c r="FH187" s="107"/>
      <c r="FI187" s="107"/>
      <c r="FJ187" s="107"/>
      <c r="FK187" s="107"/>
      <c r="FL187" s="107"/>
      <c r="FM187" s="107"/>
      <c r="FN187" s="107"/>
      <c r="FO187" s="107"/>
      <c r="FP187" s="107"/>
      <c r="FQ187" s="107"/>
      <c r="FR187" s="107"/>
      <c r="FS187" s="107"/>
      <c r="FT187" s="107"/>
    </row>
    <row r="188" spans="1:176" ht="15.75" customHeight="1">
      <c r="A188" s="107"/>
      <c r="B188" s="224"/>
      <c r="C188" s="107"/>
      <c r="D188" s="107"/>
      <c r="E188" s="107"/>
      <c r="F188" s="224"/>
      <c r="G188" s="224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7"/>
      <c r="AV188" s="107"/>
      <c r="AW188" s="107"/>
      <c r="AX188" s="107"/>
      <c r="AY188" s="107"/>
      <c r="AZ188" s="107"/>
      <c r="BA188" s="107"/>
      <c r="BB188" s="107"/>
      <c r="BC188" s="107"/>
      <c r="BD188" s="107"/>
      <c r="BE188" s="107"/>
      <c r="BF188" s="107"/>
      <c r="BG188" s="107"/>
      <c r="BH188" s="107"/>
      <c r="BI188" s="107"/>
      <c r="BJ188" s="107"/>
      <c r="BK188" s="107"/>
      <c r="BL188" s="107"/>
      <c r="BM188" s="107"/>
      <c r="BN188" s="107"/>
      <c r="BO188" s="107"/>
      <c r="BP188" s="107"/>
      <c r="BQ188" s="107"/>
      <c r="BR188" s="107"/>
      <c r="BS188" s="107"/>
      <c r="BT188" s="107"/>
      <c r="BU188" s="107"/>
      <c r="BV188" s="107"/>
      <c r="BW188" s="107"/>
      <c r="BX188" s="107"/>
      <c r="BY188" s="107"/>
      <c r="BZ188" s="107"/>
      <c r="CA188" s="107"/>
      <c r="CB188" s="107"/>
      <c r="CC188" s="107"/>
      <c r="CD188" s="107"/>
      <c r="CE188" s="107"/>
      <c r="CF188" s="107"/>
      <c r="CG188" s="107"/>
      <c r="CH188" s="107"/>
      <c r="CI188" s="107"/>
      <c r="CJ188" s="107"/>
      <c r="CK188" s="107"/>
      <c r="CL188" s="107"/>
      <c r="CM188" s="107"/>
      <c r="CN188" s="107"/>
      <c r="CO188" s="107"/>
      <c r="CP188" s="107"/>
      <c r="CQ188" s="107"/>
      <c r="CR188" s="107"/>
      <c r="CS188" s="107"/>
      <c r="CT188" s="107"/>
      <c r="CU188" s="107"/>
      <c r="CV188" s="107"/>
      <c r="CW188" s="107"/>
      <c r="CX188" s="107"/>
      <c r="CY188" s="107"/>
      <c r="CZ188" s="107"/>
      <c r="DA188" s="107"/>
      <c r="DB188" s="107"/>
      <c r="DC188" s="107"/>
      <c r="DD188" s="107"/>
      <c r="DE188" s="107"/>
      <c r="DF188" s="107"/>
      <c r="DG188" s="107"/>
      <c r="DH188" s="107"/>
      <c r="DI188" s="107"/>
      <c r="DJ188" s="107"/>
      <c r="DK188" s="107"/>
      <c r="DL188" s="107"/>
      <c r="DM188" s="107"/>
      <c r="DN188" s="107"/>
      <c r="DO188" s="107"/>
      <c r="DP188" s="107"/>
      <c r="DQ188" s="107"/>
      <c r="DR188" s="107"/>
      <c r="DS188" s="107"/>
      <c r="DT188" s="107"/>
      <c r="DU188" s="107"/>
      <c r="DV188" s="107"/>
      <c r="DW188" s="107"/>
      <c r="DX188" s="107"/>
      <c r="DY188" s="107"/>
      <c r="DZ188" s="107"/>
      <c r="EA188" s="107"/>
      <c r="EB188" s="107"/>
      <c r="EC188" s="107"/>
      <c r="ED188" s="107"/>
      <c r="EE188" s="107"/>
      <c r="EF188" s="107"/>
      <c r="EG188" s="107"/>
      <c r="EH188" s="107"/>
      <c r="EI188" s="107"/>
      <c r="EJ188" s="107"/>
      <c r="EK188" s="107"/>
      <c r="EL188" s="107"/>
      <c r="EM188" s="107"/>
      <c r="EN188" s="107"/>
      <c r="EO188" s="107"/>
      <c r="EP188" s="107"/>
      <c r="EQ188" s="107"/>
      <c r="ER188" s="107"/>
      <c r="ES188" s="107"/>
      <c r="ET188" s="107"/>
      <c r="EU188" s="107"/>
      <c r="EV188" s="107"/>
      <c r="EW188" s="107"/>
      <c r="EX188" s="107"/>
      <c r="EY188" s="107"/>
      <c r="EZ188" s="107"/>
      <c r="FA188" s="107"/>
      <c r="FB188" s="107"/>
      <c r="FC188" s="107"/>
      <c r="FD188" s="107"/>
      <c r="FE188" s="107"/>
      <c r="FF188" s="107"/>
      <c r="FG188" s="107"/>
      <c r="FH188" s="107"/>
      <c r="FI188" s="107"/>
      <c r="FJ188" s="107"/>
      <c r="FK188" s="107"/>
      <c r="FL188" s="107"/>
      <c r="FM188" s="107"/>
      <c r="FN188" s="107"/>
      <c r="FO188" s="107"/>
      <c r="FP188" s="107"/>
      <c r="FQ188" s="107"/>
      <c r="FR188" s="107"/>
      <c r="FS188" s="107"/>
      <c r="FT188" s="107"/>
    </row>
    <row r="189" spans="1:176" ht="15.75" customHeight="1">
      <c r="A189" s="107"/>
      <c r="B189" s="224"/>
      <c r="C189" s="107"/>
      <c r="D189" s="107"/>
      <c r="E189" s="107"/>
      <c r="F189" s="224"/>
      <c r="G189" s="224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7"/>
      <c r="AV189" s="107"/>
      <c r="AW189" s="107"/>
      <c r="AX189" s="107"/>
      <c r="AY189" s="107"/>
      <c r="AZ189" s="107"/>
      <c r="BA189" s="107"/>
      <c r="BB189" s="107"/>
      <c r="BC189" s="107"/>
      <c r="BD189" s="107"/>
      <c r="BE189" s="107"/>
      <c r="BF189" s="107"/>
      <c r="BG189" s="107"/>
      <c r="BH189" s="107"/>
      <c r="BI189" s="107"/>
      <c r="BJ189" s="107"/>
      <c r="BK189" s="107"/>
      <c r="BL189" s="107"/>
      <c r="BM189" s="107"/>
      <c r="BN189" s="107"/>
      <c r="BO189" s="107"/>
      <c r="BP189" s="107"/>
      <c r="BQ189" s="107"/>
      <c r="BR189" s="107"/>
      <c r="BS189" s="107"/>
      <c r="BT189" s="107"/>
      <c r="BU189" s="107"/>
      <c r="BV189" s="107"/>
      <c r="BW189" s="107"/>
      <c r="BX189" s="107"/>
      <c r="BY189" s="107"/>
      <c r="BZ189" s="107"/>
      <c r="CA189" s="107"/>
      <c r="CB189" s="107"/>
      <c r="CC189" s="107"/>
      <c r="CD189" s="107"/>
      <c r="CE189" s="107"/>
      <c r="CF189" s="107"/>
      <c r="CG189" s="107"/>
      <c r="CH189" s="107"/>
      <c r="CI189" s="107"/>
      <c r="CJ189" s="107"/>
      <c r="CK189" s="107"/>
      <c r="CL189" s="107"/>
      <c r="CM189" s="107"/>
      <c r="CN189" s="107"/>
      <c r="CO189" s="107"/>
      <c r="CP189" s="107"/>
      <c r="CQ189" s="107"/>
      <c r="CR189" s="107"/>
      <c r="CS189" s="107"/>
      <c r="CT189" s="107"/>
      <c r="CU189" s="107"/>
      <c r="CV189" s="107"/>
      <c r="CW189" s="107"/>
      <c r="CX189" s="107"/>
      <c r="CY189" s="107"/>
      <c r="CZ189" s="107"/>
      <c r="DA189" s="107"/>
      <c r="DB189" s="107"/>
      <c r="DC189" s="107"/>
      <c r="DD189" s="107"/>
      <c r="DE189" s="107"/>
      <c r="DF189" s="107"/>
      <c r="DG189" s="107"/>
      <c r="DH189" s="107"/>
      <c r="DI189" s="107"/>
      <c r="DJ189" s="107"/>
      <c r="DK189" s="107"/>
      <c r="DL189" s="107"/>
      <c r="DM189" s="107"/>
      <c r="DN189" s="107"/>
      <c r="DO189" s="107"/>
      <c r="DP189" s="107"/>
      <c r="DQ189" s="107"/>
      <c r="DR189" s="107"/>
      <c r="DS189" s="107"/>
      <c r="DT189" s="107"/>
      <c r="DU189" s="107"/>
      <c r="DV189" s="107"/>
      <c r="DW189" s="107"/>
      <c r="DX189" s="107"/>
      <c r="DY189" s="107"/>
      <c r="DZ189" s="107"/>
      <c r="EA189" s="107"/>
      <c r="EB189" s="107"/>
      <c r="EC189" s="107"/>
      <c r="ED189" s="107"/>
      <c r="EE189" s="107"/>
      <c r="EF189" s="107"/>
      <c r="EG189" s="107"/>
      <c r="EH189" s="107"/>
      <c r="EI189" s="107"/>
      <c r="EJ189" s="107"/>
      <c r="EK189" s="107"/>
      <c r="EL189" s="107"/>
      <c r="EM189" s="107"/>
      <c r="EN189" s="107"/>
      <c r="EO189" s="107"/>
      <c r="EP189" s="107"/>
      <c r="EQ189" s="107"/>
      <c r="ER189" s="107"/>
      <c r="ES189" s="107"/>
      <c r="ET189" s="107"/>
      <c r="EU189" s="107"/>
      <c r="EV189" s="107"/>
      <c r="EW189" s="107"/>
      <c r="EX189" s="107"/>
      <c r="EY189" s="107"/>
      <c r="EZ189" s="107"/>
      <c r="FA189" s="107"/>
      <c r="FB189" s="107"/>
      <c r="FC189" s="107"/>
      <c r="FD189" s="107"/>
      <c r="FE189" s="107"/>
      <c r="FF189" s="107"/>
      <c r="FG189" s="107"/>
      <c r="FH189" s="107"/>
      <c r="FI189" s="107"/>
      <c r="FJ189" s="107"/>
      <c r="FK189" s="107"/>
      <c r="FL189" s="107"/>
      <c r="FM189" s="107"/>
      <c r="FN189" s="107"/>
      <c r="FO189" s="107"/>
      <c r="FP189" s="107"/>
      <c r="FQ189" s="107"/>
      <c r="FR189" s="107"/>
      <c r="FS189" s="107"/>
      <c r="FT189" s="107"/>
    </row>
    <row r="190" spans="1:176" ht="15.75" customHeight="1">
      <c r="A190" s="107"/>
      <c r="B190" s="224"/>
      <c r="C190" s="107"/>
      <c r="D190" s="107"/>
      <c r="E190" s="107"/>
      <c r="F190" s="224"/>
      <c r="G190" s="224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7"/>
      <c r="AV190" s="107"/>
      <c r="AW190" s="107"/>
      <c r="AX190" s="107"/>
      <c r="AY190" s="107"/>
      <c r="AZ190" s="107"/>
      <c r="BA190" s="107"/>
      <c r="BB190" s="107"/>
      <c r="BC190" s="107"/>
      <c r="BD190" s="107"/>
      <c r="BE190" s="107"/>
      <c r="BF190" s="107"/>
      <c r="BG190" s="107"/>
      <c r="BH190" s="107"/>
      <c r="BI190" s="107"/>
      <c r="BJ190" s="107"/>
      <c r="BK190" s="107"/>
      <c r="BL190" s="107"/>
      <c r="BM190" s="107"/>
      <c r="BN190" s="107"/>
      <c r="BO190" s="107"/>
      <c r="BP190" s="107"/>
      <c r="BQ190" s="107"/>
      <c r="BR190" s="107"/>
      <c r="BS190" s="107"/>
      <c r="BT190" s="107"/>
      <c r="BU190" s="107"/>
      <c r="BV190" s="107"/>
      <c r="BW190" s="107"/>
      <c r="BX190" s="107"/>
      <c r="BY190" s="107"/>
      <c r="BZ190" s="107"/>
      <c r="CA190" s="107"/>
      <c r="CB190" s="107"/>
      <c r="CC190" s="107"/>
      <c r="CD190" s="107"/>
      <c r="CE190" s="107"/>
      <c r="CF190" s="107"/>
      <c r="CG190" s="107"/>
      <c r="CH190" s="107"/>
      <c r="CI190" s="107"/>
      <c r="CJ190" s="107"/>
      <c r="CK190" s="107"/>
      <c r="CL190" s="107"/>
      <c r="CM190" s="107"/>
      <c r="CN190" s="107"/>
      <c r="CO190" s="107"/>
      <c r="CP190" s="107"/>
      <c r="CQ190" s="107"/>
      <c r="CR190" s="107"/>
      <c r="CS190" s="107"/>
      <c r="CT190" s="107"/>
      <c r="CU190" s="107"/>
      <c r="CV190" s="107"/>
      <c r="CW190" s="107"/>
      <c r="CX190" s="107"/>
      <c r="CY190" s="107"/>
      <c r="CZ190" s="107"/>
      <c r="DA190" s="107"/>
      <c r="DB190" s="107"/>
      <c r="DC190" s="107"/>
      <c r="DD190" s="107"/>
      <c r="DE190" s="107"/>
      <c r="DF190" s="107"/>
      <c r="DG190" s="107"/>
      <c r="DH190" s="107"/>
      <c r="DI190" s="107"/>
      <c r="DJ190" s="107"/>
      <c r="DK190" s="107"/>
      <c r="DL190" s="107"/>
      <c r="DM190" s="107"/>
      <c r="DN190" s="107"/>
      <c r="DO190" s="107"/>
      <c r="DP190" s="107"/>
      <c r="DQ190" s="107"/>
      <c r="DR190" s="107"/>
      <c r="DS190" s="107"/>
      <c r="DT190" s="107"/>
      <c r="DU190" s="107"/>
      <c r="DV190" s="107"/>
      <c r="DW190" s="107"/>
      <c r="DX190" s="107"/>
      <c r="DY190" s="107"/>
      <c r="DZ190" s="107"/>
      <c r="EA190" s="107"/>
      <c r="EB190" s="107"/>
      <c r="EC190" s="107"/>
      <c r="ED190" s="107"/>
      <c r="EE190" s="107"/>
      <c r="EF190" s="107"/>
      <c r="EG190" s="107"/>
      <c r="EH190" s="107"/>
      <c r="EI190" s="107"/>
      <c r="EJ190" s="107"/>
      <c r="EK190" s="107"/>
      <c r="EL190" s="107"/>
      <c r="EM190" s="107"/>
      <c r="EN190" s="107"/>
      <c r="EO190" s="107"/>
      <c r="EP190" s="107"/>
      <c r="EQ190" s="107"/>
      <c r="ER190" s="107"/>
      <c r="ES190" s="107"/>
      <c r="ET190" s="107"/>
      <c r="EU190" s="107"/>
      <c r="EV190" s="107"/>
      <c r="EW190" s="107"/>
      <c r="EX190" s="107"/>
      <c r="EY190" s="107"/>
      <c r="EZ190" s="107"/>
      <c r="FA190" s="107"/>
      <c r="FB190" s="107"/>
      <c r="FC190" s="107"/>
      <c r="FD190" s="107"/>
      <c r="FE190" s="107"/>
      <c r="FF190" s="107"/>
      <c r="FG190" s="107"/>
      <c r="FH190" s="107"/>
      <c r="FI190" s="107"/>
      <c r="FJ190" s="107"/>
      <c r="FK190" s="107"/>
      <c r="FL190" s="107"/>
      <c r="FM190" s="107"/>
      <c r="FN190" s="107"/>
      <c r="FO190" s="107"/>
      <c r="FP190" s="107"/>
      <c r="FQ190" s="107"/>
      <c r="FR190" s="107"/>
      <c r="FS190" s="107"/>
      <c r="FT190" s="107"/>
    </row>
    <row r="191" spans="1:176" ht="15.75" customHeight="1">
      <c r="A191" s="107"/>
      <c r="B191" s="224"/>
      <c r="C191" s="107"/>
      <c r="D191" s="107"/>
      <c r="E191" s="107"/>
      <c r="F191" s="224"/>
      <c r="G191" s="224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7"/>
      <c r="AV191" s="107"/>
      <c r="AW191" s="107"/>
      <c r="AX191" s="107"/>
      <c r="AY191" s="107"/>
      <c r="AZ191" s="107"/>
      <c r="BA191" s="107"/>
      <c r="BB191" s="107"/>
      <c r="BC191" s="107"/>
      <c r="BD191" s="107"/>
      <c r="BE191" s="107"/>
      <c r="BF191" s="107"/>
      <c r="BG191" s="107"/>
      <c r="BH191" s="107"/>
      <c r="BI191" s="107"/>
      <c r="BJ191" s="107"/>
      <c r="BK191" s="107"/>
      <c r="BL191" s="107"/>
      <c r="BM191" s="107"/>
      <c r="BN191" s="107"/>
      <c r="BO191" s="107"/>
      <c r="BP191" s="107"/>
      <c r="BQ191" s="107"/>
      <c r="BR191" s="107"/>
      <c r="BS191" s="107"/>
      <c r="BT191" s="107"/>
      <c r="BU191" s="107"/>
      <c r="BV191" s="107"/>
      <c r="BW191" s="107"/>
      <c r="BX191" s="107"/>
      <c r="BY191" s="107"/>
      <c r="BZ191" s="107"/>
      <c r="CA191" s="107"/>
      <c r="CB191" s="107"/>
      <c r="CC191" s="107"/>
      <c r="CD191" s="107"/>
      <c r="CE191" s="107"/>
      <c r="CF191" s="107"/>
      <c r="CG191" s="107"/>
      <c r="CH191" s="107"/>
      <c r="CI191" s="107"/>
      <c r="CJ191" s="107"/>
      <c r="CK191" s="107"/>
      <c r="CL191" s="107"/>
      <c r="CM191" s="107"/>
      <c r="CN191" s="107"/>
      <c r="CO191" s="107"/>
      <c r="CP191" s="107"/>
      <c r="CQ191" s="107"/>
      <c r="CR191" s="107"/>
      <c r="CS191" s="107"/>
      <c r="CT191" s="107"/>
      <c r="CU191" s="107"/>
      <c r="CV191" s="107"/>
      <c r="CW191" s="107"/>
      <c r="CX191" s="107"/>
      <c r="CY191" s="107"/>
      <c r="CZ191" s="107"/>
      <c r="DA191" s="107"/>
      <c r="DB191" s="107"/>
      <c r="DC191" s="107"/>
      <c r="DD191" s="107"/>
      <c r="DE191" s="107"/>
      <c r="DF191" s="107"/>
      <c r="DG191" s="107"/>
      <c r="DH191" s="107"/>
      <c r="DI191" s="107"/>
      <c r="DJ191" s="107"/>
      <c r="DK191" s="107"/>
      <c r="DL191" s="107"/>
      <c r="DM191" s="107"/>
      <c r="DN191" s="107"/>
      <c r="DO191" s="107"/>
      <c r="DP191" s="107"/>
      <c r="DQ191" s="107"/>
      <c r="DR191" s="107"/>
      <c r="DS191" s="107"/>
      <c r="DT191" s="107"/>
      <c r="DU191" s="107"/>
      <c r="DV191" s="107"/>
      <c r="DW191" s="107"/>
      <c r="DX191" s="107"/>
      <c r="DY191" s="107"/>
      <c r="DZ191" s="107"/>
      <c r="EA191" s="107"/>
      <c r="EB191" s="107"/>
      <c r="EC191" s="107"/>
      <c r="ED191" s="107"/>
      <c r="EE191" s="107"/>
      <c r="EF191" s="107"/>
      <c r="EG191" s="107"/>
      <c r="EH191" s="107"/>
      <c r="EI191" s="107"/>
      <c r="EJ191" s="107"/>
      <c r="EK191" s="107"/>
      <c r="EL191" s="107"/>
      <c r="EM191" s="107"/>
      <c r="EN191" s="107"/>
      <c r="EO191" s="107"/>
      <c r="EP191" s="107"/>
      <c r="EQ191" s="107"/>
      <c r="ER191" s="107"/>
      <c r="ES191" s="107"/>
      <c r="ET191" s="107"/>
      <c r="EU191" s="107"/>
      <c r="EV191" s="107"/>
      <c r="EW191" s="107"/>
      <c r="EX191" s="107"/>
      <c r="EY191" s="107"/>
      <c r="EZ191" s="107"/>
      <c r="FA191" s="107"/>
      <c r="FB191" s="107"/>
      <c r="FC191" s="107"/>
      <c r="FD191" s="107"/>
      <c r="FE191" s="107"/>
      <c r="FF191" s="107"/>
      <c r="FG191" s="107"/>
      <c r="FH191" s="107"/>
      <c r="FI191" s="107"/>
      <c r="FJ191" s="107"/>
      <c r="FK191" s="107"/>
      <c r="FL191" s="107"/>
      <c r="FM191" s="107"/>
      <c r="FN191" s="107"/>
      <c r="FO191" s="107"/>
      <c r="FP191" s="107"/>
      <c r="FQ191" s="107"/>
      <c r="FR191" s="107"/>
      <c r="FS191" s="107"/>
      <c r="FT191" s="107"/>
    </row>
    <row r="192" spans="1:176" ht="15.75" customHeight="1">
      <c r="A192" s="107"/>
      <c r="B192" s="224"/>
      <c r="C192" s="107"/>
      <c r="D192" s="107"/>
      <c r="E192" s="107"/>
      <c r="F192" s="224"/>
      <c r="G192" s="224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7"/>
      <c r="AV192" s="107"/>
      <c r="AW192" s="107"/>
      <c r="AX192" s="107"/>
      <c r="AY192" s="107"/>
      <c r="AZ192" s="107"/>
      <c r="BA192" s="107"/>
      <c r="BB192" s="107"/>
      <c r="BC192" s="107"/>
      <c r="BD192" s="107"/>
      <c r="BE192" s="107"/>
      <c r="BF192" s="107"/>
      <c r="BG192" s="107"/>
      <c r="BH192" s="107"/>
      <c r="BI192" s="107"/>
      <c r="BJ192" s="107"/>
      <c r="BK192" s="107"/>
      <c r="BL192" s="107"/>
      <c r="BM192" s="107"/>
      <c r="BN192" s="107"/>
      <c r="BO192" s="107"/>
      <c r="BP192" s="107"/>
      <c r="BQ192" s="107"/>
      <c r="BR192" s="107"/>
      <c r="BS192" s="107"/>
      <c r="BT192" s="107"/>
      <c r="BU192" s="107"/>
      <c r="BV192" s="107"/>
      <c r="BW192" s="107"/>
      <c r="BX192" s="107"/>
      <c r="BY192" s="107"/>
      <c r="BZ192" s="107"/>
      <c r="CA192" s="107"/>
      <c r="CB192" s="107"/>
      <c r="CC192" s="107"/>
      <c r="CD192" s="107"/>
      <c r="CE192" s="107"/>
      <c r="CF192" s="107"/>
      <c r="CG192" s="107"/>
      <c r="CH192" s="107"/>
      <c r="CI192" s="107"/>
      <c r="CJ192" s="107"/>
      <c r="CK192" s="107"/>
      <c r="CL192" s="107"/>
      <c r="CM192" s="107"/>
      <c r="CN192" s="107"/>
      <c r="CO192" s="107"/>
      <c r="CP192" s="107"/>
      <c r="CQ192" s="107"/>
      <c r="CR192" s="107"/>
      <c r="CS192" s="107"/>
      <c r="CT192" s="107"/>
      <c r="CU192" s="107"/>
      <c r="CV192" s="107"/>
      <c r="CW192" s="107"/>
      <c r="CX192" s="107"/>
      <c r="CY192" s="107"/>
      <c r="CZ192" s="107"/>
      <c r="DA192" s="107"/>
      <c r="DB192" s="107"/>
      <c r="DC192" s="107"/>
      <c r="DD192" s="107"/>
      <c r="DE192" s="107"/>
      <c r="DF192" s="107"/>
      <c r="DG192" s="107"/>
      <c r="DH192" s="107"/>
      <c r="DI192" s="107"/>
      <c r="DJ192" s="107"/>
      <c r="DK192" s="107"/>
      <c r="DL192" s="107"/>
      <c r="DM192" s="107"/>
      <c r="DN192" s="107"/>
      <c r="DO192" s="107"/>
      <c r="DP192" s="107"/>
      <c r="DQ192" s="107"/>
      <c r="DR192" s="107"/>
      <c r="DS192" s="107"/>
      <c r="DT192" s="107"/>
      <c r="DU192" s="107"/>
      <c r="DV192" s="107"/>
      <c r="DW192" s="107"/>
      <c r="DX192" s="107"/>
      <c r="DY192" s="107"/>
      <c r="DZ192" s="107"/>
      <c r="EA192" s="107"/>
      <c r="EB192" s="107"/>
      <c r="EC192" s="107"/>
      <c r="ED192" s="107"/>
      <c r="EE192" s="107"/>
      <c r="EF192" s="107"/>
      <c r="EG192" s="107"/>
      <c r="EH192" s="107"/>
      <c r="EI192" s="107"/>
      <c r="EJ192" s="107"/>
      <c r="EK192" s="107"/>
      <c r="EL192" s="107"/>
      <c r="EM192" s="107"/>
      <c r="EN192" s="107"/>
      <c r="EO192" s="107"/>
      <c r="EP192" s="107"/>
      <c r="EQ192" s="107"/>
      <c r="ER192" s="107"/>
      <c r="ES192" s="107"/>
      <c r="ET192" s="107"/>
      <c r="EU192" s="107"/>
      <c r="EV192" s="107"/>
      <c r="EW192" s="107"/>
      <c r="EX192" s="107"/>
      <c r="EY192" s="107"/>
      <c r="EZ192" s="107"/>
      <c r="FA192" s="107"/>
      <c r="FB192" s="107"/>
      <c r="FC192" s="107"/>
      <c r="FD192" s="107"/>
      <c r="FE192" s="107"/>
      <c r="FF192" s="107"/>
      <c r="FG192" s="107"/>
      <c r="FH192" s="107"/>
      <c r="FI192" s="107"/>
      <c r="FJ192" s="107"/>
      <c r="FK192" s="107"/>
      <c r="FL192" s="107"/>
      <c r="FM192" s="107"/>
      <c r="FN192" s="107"/>
      <c r="FO192" s="107"/>
      <c r="FP192" s="107"/>
      <c r="FQ192" s="107"/>
      <c r="FR192" s="107"/>
      <c r="FS192" s="107"/>
      <c r="FT192" s="107"/>
    </row>
    <row r="193" spans="1:176" ht="15.75" customHeight="1">
      <c r="A193" s="107"/>
      <c r="B193" s="224"/>
      <c r="C193" s="107"/>
      <c r="D193" s="107"/>
      <c r="E193" s="107"/>
      <c r="F193" s="224"/>
      <c r="G193" s="224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7"/>
      <c r="AV193" s="107"/>
      <c r="AW193" s="107"/>
      <c r="AX193" s="107"/>
      <c r="AY193" s="107"/>
      <c r="AZ193" s="107"/>
      <c r="BA193" s="107"/>
      <c r="BB193" s="107"/>
      <c r="BC193" s="107"/>
      <c r="BD193" s="107"/>
      <c r="BE193" s="107"/>
      <c r="BF193" s="107"/>
      <c r="BG193" s="107"/>
      <c r="BH193" s="107"/>
      <c r="BI193" s="107"/>
      <c r="BJ193" s="107"/>
      <c r="BK193" s="107"/>
      <c r="BL193" s="107"/>
      <c r="BM193" s="107"/>
      <c r="BN193" s="107"/>
      <c r="BO193" s="107"/>
      <c r="BP193" s="107"/>
      <c r="BQ193" s="107"/>
      <c r="BR193" s="107"/>
      <c r="BS193" s="107"/>
      <c r="BT193" s="107"/>
      <c r="BU193" s="107"/>
      <c r="BV193" s="107"/>
      <c r="BW193" s="107"/>
      <c r="BX193" s="107"/>
      <c r="BY193" s="107"/>
      <c r="BZ193" s="107"/>
      <c r="CA193" s="107"/>
      <c r="CB193" s="107"/>
      <c r="CC193" s="107"/>
      <c r="CD193" s="107"/>
      <c r="CE193" s="107"/>
      <c r="CF193" s="107"/>
      <c r="CG193" s="107"/>
      <c r="CH193" s="107"/>
      <c r="CI193" s="107"/>
      <c r="CJ193" s="107"/>
      <c r="CK193" s="107"/>
      <c r="CL193" s="107"/>
      <c r="CM193" s="107"/>
      <c r="CN193" s="107"/>
      <c r="CO193" s="107"/>
      <c r="CP193" s="107"/>
      <c r="CQ193" s="107"/>
      <c r="CR193" s="107"/>
      <c r="CS193" s="107"/>
      <c r="CT193" s="107"/>
      <c r="CU193" s="107"/>
      <c r="CV193" s="107"/>
      <c r="CW193" s="107"/>
      <c r="CX193" s="107"/>
      <c r="CY193" s="107"/>
      <c r="CZ193" s="107"/>
      <c r="DA193" s="107"/>
      <c r="DB193" s="107"/>
      <c r="DC193" s="107"/>
      <c r="DD193" s="107"/>
      <c r="DE193" s="107"/>
      <c r="DF193" s="107"/>
      <c r="DG193" s="107"/>
      <c r="DH193" s="107"/>
      <c r="DI193" s="107"/>
      <c r="DJ193" s="107"/>
      <c r="DK193" s="107"/>
      <c r="DL193" s="107"/>
      <c r="DM193" s="107"/>
      <c r="DN193" s="107"/>
      <c r="DO193" s="107"/>
      <c r="DP193" s="107"/>
      <c r="DQ193" s="107"/>
      <c r="DR193" s="107"/>
      <c r="DS193" s="107"/>
      <c r="DT193" s="107"/>
      <c r="DU193" s="107"/>
      <c r="DV193" s="107"/>
      <c r="DW193" s="107"/>
      <c r="DX193" s="107"/>
      <c r="DY193" s="107"/>
      <c r="DZ193" s="107"/>
      <c r="EA193" s="107"/>
      <c r="EB193" s="107"/>
      <c r="EC193" s="107"/>
      <c r="ED193" s="107"/>
      <c r="EE193" s="107"/>
      <c r="EF193" s="107"/>
      <c r="EG193" s="107"/>
      <c r="EH193" s="107"/>
      <c r="EI193" s="107"/>
      <c r="EJ193" s="107"/>
      <c r="EK193" s="107"/>
      <c r="EL193" s="107"/>
      <c r="EM193" s="107"/>
      <c r="EN193" s="107"/>
      <c r="EO193" s="107"/>
      <c r="EP193" s="107"/>
      <c r="EQ193" s="107"/>
      <c r="ER193" s="107"/>
      <c r="ES193" s="107"/>
      <c r="ET193" s="107"/>
      <c r="EU193" s="107"/>
      <c r="EV193" s="107"/>
      <c r="EW193" s="107"/>
      <c r="EX193" s="107"/>
      <c r="EY193" s="107"/>
      <c r="EZ193" s="107"/>
      <c r="FA193" s="107"/>
      <c r="FB193" s="107"/>
      <c r="FC193" s="107"/>
      <c r="FD193" s="107"/>
      <c r="FE193" s="107"/>
      <c r="FF193" s="107"/>
      <c r="FG193" s="107"/>
      <c r="FH193" s="107"/>
      <c r="FI193" s="107"/>
      <c r="FJ193" s="107"/>
      <c r="FK193" s="107"/>
      <c r="FL193" s="107"/>
      <c r="FM193" s="107"/>
      <c r="FN193" s="107"/>
      <c r="FO193" s="107"/>
      <c r="FP193" s="107"/>
      <c r="FQ193" s="107"/>
      <c r="FR193" s="107"/>
      <c r="FS193" s="107"/>
      <c r="FT193" s="107"/>
    </row>
    <row r="194" spans="1:176" ht="15.75" customHeight="1">
      <c r="A194" s="107"/>
      <c r="B194" s="224"/>
      <c r="C194" s="107"/>
      <c r="D194" s="107"/>
      <c r="E194" s="107"/>
      <c r="F194" s="224"/>
      <c r="G194" s="224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7"/>
      <c r="AV194" s="107"/>
      <c r="AW194" s="107"/>
      <c r="AX194" s="107"/>
      <c r="AY194" s="107"/>
      <c r="AZ194" s="107"/>
      <c r="BA194" s="107"/>
      <c r="BB194" s="107"/>
      <c r="BC194" s="107"/>
      <c r="BD194" s="107"/>
      <c r="BE194" s="107"/>
      <c r="BF194" s="107"/>
      <c r="BG194" s="107"/>
      <c r="BH194" s="107"/>
      <c r="BI194" s="107"/>
      <c r="BJ194" s="107"/>
      <c r="BK194" s="107"/>
      <c r="BL194" s="107"/>
      <c r="BM194" s="107"/>
      <c r="BN194" s="107"/>
      <c r="BO194" s="107"/>
      <c r="BP194" s="107"/>
      <c r="BQ194" s="107"/>
      <c r="BR194" s="107"/>
      <c r="BS194" s="107"/>
      <c r="BT194" s="107"/>
      <c r="BU194" s="107"/>
      <c r="BV194" s="107"/>
      <c r="BW194" s="107"/>
      <c r="BX194" s="107"/>
      <c r="BY194" s="107"/>
      <c r="BZ194" s="107"/>
      <c r="CA194" s="107"/>
      <c r="CB194" s="107"/>
      <c r="CC194" s="107"/>
      <c r="CD194" s="107"/>
      <c r="CE194" s="107"/>
      <c r="CF194" s="107"/>
      <c r="CG194" s="107"/>
      <c r="CH194" s="107"/>
      <c r="CI194" s="107"/>
      <c r="CJ194" s="107"/>
      <c r="CK194" s="107"/>
      <c r="CL194" s="107"/>
      <c r="CM194" s="107"/>
      <c r="CN194" s="107"/>
      <c r="CO194" s="107"/>
      <c r="CP194" s="107"/>
      <c r="CQ194" s="107"/>
      <c r="CR194" s="107"/>
      <c r="CS194" s="107"/>
      <c r="CT194" s="107"/>
      <c r="CU194" s="107"/>
      <c r="CV194" s="107"/>
      <c r="CW194" s="107"/>
      <c r="CX194" s="107"/>
      <c r="CY194" s="107"/>
      <c r="CZ194" s="107"/>
      <c r="DA194" s="107"/>
      <c r="DB194" s="107"/>
      <c r="DC194" s="107"/>
      <c r="DD194" s="107"/>
      <c r="DE194" s="107"/>
      <c r="DF194" s="107"/>
      <c r="DG194" s="107"/>
      <c r="DH194" s="107"/>
      <c r="DI194" s="107"/>
      <c r="DJ194" s="107"/>
      <c r="DK194" s="107"/>
      <c r="DL194" s="107"/>
      <c r="DM194" s="107"/>
      <c r="DN194" s="107"/>
      <c r="DO194" s="107"/>
      <c r="DP194" s="107"/>
      <c r="DQ194" s="107"/>
      <c r="DR194" s="107"/>
      <c r="DS194" s="107"/>
      <c r="DT194" s="107"/>
      <c r="DU194" s="107"/>
      <c r="DV194" s="107"/>
      <c r="DW194" s="107"/>
      <c r="DX194" s="107"/>
      <c r="DY194" s="107"/>
      <c r="DZ194" s="107"/>
      <c r="EA194" s="107"/>
      <c r="EB194" s="107"/>
      <c r="EC194" s="107"/>
      <c r="ED194" s="107"/>
      <c r="EE194" s="107"/>
      <c r="EF194" s="107"/>
      <c r="EG194" s="107"/>
      <c r="EH194" s="107"/>
      <c r="EI194" s="107"/>
      <c r="EJ194" s="107"/>
      <c r="EK194" s="107"/>
      <c r="EL194" s="107"/>
      <c r="EM194" s="107"/>
      <c r="EN194" s="107"/>
      <c r="EO194" s="107"/>
      <c r="EP194" s="107"/>
      <c r="EQ194" s="107"/>
      <c r="ER194" s="107"/>
      <c r="ES194" s="107"/>
      <c r="ET194" s="107"/>
      <c r="EU194" s="107"/>
      <c r="EV194" s="107"/>
      <c r="EW194" s="107"/>
      <c r="EX194" s="107"/>
      <c r="EY194" s="107"/>
      <c r="EZ194" s="107"/>
      <c r="FA194" s="107"/>
      <c r="FB194" s="107"/>
      <c r="FC194" s="107"/>
      <c r="FD194" s="107"/>
      <c r="FE194" s="107"/>
      <c r="FF194" s="107"/>
      <c r="FG194" s="107"/>
      <c r="FH194" s="107"/>
      <c r="FI194" s="107"/>
      <c r="FJ194" s="107"/>
      <c r="FK194" s="107"/>
      <c r="FL194" s="107"/>
      <c r="FM194" s="107"/>
      <c r="FN194" s="107"/>
      <c r="FO194" s="107"/>
      <c r="FP194" s="107"/>
      <c r="FQ194" s="107"/>
      <c r="FR194" s="107"/>
      <c r="FS194" s="107"/>
      <c r="FT194" s="107"/>
    </row>
    <row r="195" spans="1:176" ht="15.75" customHeight="1">
      <c r="A195" s="107"/>
      <c r="B195" s="224"/>
      <c r="C195" s="107"/>
      <c r="D195" s="107"/>
      <c r="E195" s="107"/>
      <c r="F195" s="224"/>
      <c r="G195" s="224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7"/>
      <c r="AV195" s="107"/>
      <c r="AW195" s="107"/>
      <c r="AX195" s="107"/>
      <c r="AY195" s="107"/>
      <c r="AZ195" s="107"/>
      <c r="BA195" s="107"/>
      <c r="BB195" s="107"/>
      <c r="BC195" s="107"/>
      <c r="BD195" s="107"/>
      <c r="BE195" s="107"/>
      <c r="BF195" s="107"/>
      <c r="BG195" s="107"/>
      <c r="BH195" s="107"/>
      <c r="BI195" s="107"/>
      <c r="BJ195" s="107"/>
      <c r="BK195" s="107"/>
      <c r="BL195" s="107"/>
      <c r="BM195" s="107"/>
      <c r="BN195" s="107"/>
      <c r="BO195" s="107"/>
      <c r="BP195" s="107"/>
      <c r="BQ195" s="107"/>
      <c r="BR195" s="107"/>
      <c r="BS195" s="107"/>
      <c r="BT195" s="107"/>
      <c r="BU195" s="107"/>
      <c r="BV195" s="107"/>
      <c r="BW195" s="107"/>
      <c r="BX195" s="107"/>
      <c r="BY195" s="107"/>
      <c r="BZ195" s="107"/>
      <c r="CA195" s="107"/>
      <c r="CB195" s="107"/>
      <c r="CC195" s="107"/>
      <c r="CD195" s="107"/>
      <c r="CE195" s="107"/>
      <c r="CF195" s="107"/>
      <c r="CG195" s="107"/>
      <c r="CH195" s="107"/>
      <c r="CI195" s="107"/>
      <c r="CJ195" s="107"/>
      <c r="CK195" s="107"/>
      <c r="CL195" s="107"/>
      <c r="CM195" s="107"/>
      <c r="CN195" s="107"/>
      <c r="CO195" s="107"/>
      <c r="CP195" s="107"/>
      <c r="CQ195" s="107"/>
      <c r="CR195" s="107"/>
      <c r="CS195" s="107"/>
      <c r="CT195" s="107"/>
      <c r="CU195" s="107"/>
      <c r="CV195" s="107"/>
      <c r="CW195" s="107"/>
      <c r="CX195" s="107"/>
      <c r="CY195" s="107"/>
      <c r="CZ195" s="107"/>
      <c r="DA195" s="107"/>
      <c r="DB195" s="107"/>
      <c r="DC195" s="107"/>
      <c r="DD195" s="107"/>
      <c r="DE195" s="107"/>
      <c r="DF195" s="107"/>
      <c r="DG195" s="107"/>
      <c r="DH195" s="107"/>
      <c r="DI195" s="107"/>
      <c r="DJ195" s="107"/>
      <c r="DK195" s="107"/>
      <c r="DL195" s="107"/>
      <c r="DM195" s="107"/>
      <c r="DN195" s="107"/>
      <c r="DO195" s="107"/>
      <c r="DP195" s="107"/>
      <c r="DQ195" s="107"/>
      <c r="DR195" s="107"/>
      <c r="DS195" s="107"/>
      <c r="DT195" s="107"/>
      <c r="DU195" s="107"/>
      <c r="DV195" s="107"/>
      <c r="DW195" s="107"/>
      <c r="DX195" s="107"/>
      <c r="DY195" s="107"/>
      <c r="DZ195" s="107"/>
      <c r="EA195" s="107"/>
      <c r="EB195" s="107"/>
      <c r="EC195" s="107"/>
      <c r="ED195" s="107"/>
      <c r="EE195" s="107"/>
      <c r="EF195" s="107"/>
      <c r="EG195" s="107"/>
      <c r="EH195" s="107"/>
      <c r="EI195" s="107"/>
      <c r="EJ195" s="107"/>
      <c r="EK195" s="107"/>
      <c r="EL195" s="107"/>
      <c r="EM195" s="107"/>
      <c r="EN195" s="107"/>
      <c r="EO195" s="107"/>
      <c r="EP195" s="107"/>
      <c r="EQ195" s="107"/>
      <c r="ER195" s="107"/>
      <c r="ES195" s="107"/>
      <c r="ET195" s="107"/>
      <c r="EU195" s="107"/>
      <c r="EV195" s="107"/>
      <c r="EW195" s="107"/>
      <c r="EX195" s="107"/>
      <c r="EY195" s="107"/>
      <c r="EZ195" s="107"/>
      <c r="FA195" s="107"/>
      <c r="FB195" s="107"/>
      <c r="FC195" s="107"/>
      <c r="FD195" s="107"/>
      <c r="FE195" s="107"/>
      <c r="FF195" s="107"/>
      <c r="FG195" s="107"/>
      <c r="FH195" s="107"/>
      <c r="FI195" s="107"/>
      <c r="FJ195" s="107"/>
      <c r="FK195" s="107"/>
      <c r="FL195" s="107"/>
      <c r="FM195" s="107"/>
      <c r="FN195" s="107"/>
      <c r="FO195" s="107"/>
      <c r="FP195" s="107"/>
      <c r="FQ195" s="107"/>
      <c r="FR195" s="107"/>
      <c r="FS195" s="107"/>
      <c r="FT195" s="107"/>
    </row>
    <row r="196" spans="1:176" ht="15.75" customHeight="1">
      <c r="A196" s="107"/>
      <c r="B196" s="224"/>
      <c r="C196" s="107"/>
      <c r="D196" s="107"/>
      <c r="E196" s="107"/>
      <c r="F196" s="224"/>
      <c r="G196" s="224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7"/>
      <c r="AV196" s="107"/>
      <c r="AW196" s="107"/>
      <c r="AX196" s="107"/>
      <c r="AY196" s="107"/>
      <c r="AZ196" s="107"/>
      <c r="BA196" s="107"/>
      <c r="BB196" s="107"/>
      <c r="BC196" s="107"/>
      <c r="BD196" s="107"/>
      <c r="BE196" s="107"/>
      <c r="BF196" s="107"/>
      <c r="BG196" s="107"/>
      <c r="BH196" s="107"/>
      <c r="BI196" s="107"/>
      <c r="BJ196" s="107"/>
      <c r="BK196" s="107"/>
      <c r="BL196" s="107"/>
      <c r="BM196" s="107"/>
      <c r="BN196" s="107"/>
      <c r="BO196" s="107"/>
      <c r="BP196" s="107"/>
      <c r="BQ196" s="107"/>
      <c r="BR196" s="107"/>
      <c r="BS196" s="107"/>
      <c r="BT196" s="107"/>
      <c r="BU196" s="107"/>
      <c r="BV196" s="107"/>
      <c r="BW196" s="107"/>
      <c r="BX196" s="107"/>
      <c r="BY196" s="107"/>
      <c r="BZ196" s="107"/>
      <c r="CA196" s="107"/>
      <c r="CB196" s="107"/>
      <c r="CC196" s="107"/>
      <c r="CD196" s="107"/>
      <c r="CE196" s="107"/>
      <c r="CF196" s="107"/>
      <c r="CG196" s="107"/>
      <c r="CH196" s="107"/>
      <c r="CI196" s="107"/>
      <c r="CJ196" s="107"/>
      <c r="CK196" s="107"/>
      <c r="CL196" s="107"/>
      <c r="CM196" s="107"/>
      <c r="CN196" s="107"/>
      <c r="CO196" s="107"/>
      <c r="CP196" s="107"/>
      <c r="CQ196" s="107"/>
      <c r="CR196" s="107"/>
      <c r="CS196" s="107"/>
      <c r="CT196" s="107"/>
      <c r="CU196" s="107"/>
      <c r="CV196" s="107"/>
      <c r="CW196" s="107"/>
      <c r="CX196" s="107"/>
      <c r="CY196" s="107"/>
      <c r="CZ196" s="107"/>
      <c r="DA196" s="107"/>
      <c r="DB196" s="107"/>
      <c r="DC196" s="107"/>
      <c r="DD196" s="107"/>
      <c r="DE196" s="107"/>
      <c r="DF196" s="107"/>
      <c r="DG196" s="107"/>
      <c r="DH196" s="107"/>
      <c r="DI196" s="107"/>
      <c r="DJ196" s="107"/>
      <c r="DK196" s="107"/>
      <c r="DL196" s="107"/>
      <c r="DM196" s="107"/>
      <c r="DN196" s="107"/>
      <c r="DO196" s="107"/>
      <c r="DP196" s="107"/>
      <c r="DQ196" s="107"/>
      <c r="DR196" s="107"/>
      <c r="DS196" s="107"/>
      <c r="DT196" s="107"/>
      <c r="DU196" s="107"/>
      <c r="DV196" s="107"/>
      <c r="DW196" s="107"/>
      <c r="DX196" s="107"/>
      <c r="DY196" s="107"/>
      <c r="DZ196" s="107"/>
      <c r="EA196" s="107"/>
      <c r="EB196" s="107"/>
      <c r="EC196" s="107"/>
      <c r="ED196" s="107"/>
      <c r="EE196" s="107"/>
      <c r="EF196" s="107"/>
      <c r="EG196" s="107"/>
      <c r="EH196" s="107"/>
      <c r="EI196" s="107"/>
      <c r="EJ196" s="107"/>
      <c r="EK196" s="107"/>
      <c r="EL196" s="107"/>
      <c r="EM196" s="107"/>
      <c r="EN196" s="107"/>
      <c r="EO196" s="107"/>
      <c r="EP196" s="107"/>
      <c r="EQ196" s="107"/>
      <c r="ER196" s="107"/>
      <c r="ES196" s="107"/>
      <c r="ET196" s="107"/>
      <c r="EU196" s="107"/>
      <c r="EV196" s="107"/>
      <c r="EW196" s="107"/>
      <c r="EX196" s="107"/>
      <c r="EY196" s="107"/>
      <c r="EZ196" s="107"/>
      <c r="FA196" s="107"/>
      <c r="FB196" s="107"/>
      <c r="FC196" s="107"/>
      <c r="FD196" s="107"/>
      <c r="FE196" s="107"/>
      <c r="FF196" s="107"/>
      <c r="FG196" s="107"/>
      <c r="FH196" s="107"/>
      <c r="FI196" s="107"/>
      <c r="FJ196" s="107"/>
      <c r="FK196" s="107"/>
      <c r="FL196" s="107"/>
      <c r="FM196" s="107"/>
      <c r="FN196" s="107"/>
      <c r="FO196" s="107"/>
      <c r="FP196" s="107"/>
      <c r="FQ196" s="107"/>
      <c r="FR196" s="107"/>
      <c r="FS196" s="107"/>
      <c r="FT196" s="107"/>
    </row>
    <row r="197" spans="1:176" ht="15.75" customHeight="1">
      <c r="A197" s="107"/>
      <c r="B197" s="224"/>
      <c r="C197" s="107"/>
      <c r="D197" s="107"/>
      <c r="E197" s="107"/>
      <c r="F197" s="224"/>
      <c r="G197" s="224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7"/>
      <c r="AV197" s="107"/>
      <c r="AW197" s="107"/>
      <c r="AX197" s="107"/>
      <c r="AY197" s="107"/>
      <c r="AZ197" s="107"/>
      <c r="BA197" s="107"/>
      <c r="BB197" s="107"/>
      <c r="BC197" s="107"/>
      <c r="BD197" s="107"/>
      <c r="BE197" s="107"/>
      <c r="BF197" s="107"/>
      <c r="BG197" s="107"/>
      <c r="BH197" s="107"/>
      <c r="BI197" s="107"/>
      <c r="BJ197" s="107"/>
      <c r="BK197" s="107"/>
      <c r="BL197" s="107"/>
      <c r="BM197" s="107"/>
      <c r="BN197" s="107"/>
      <c r="BO197" s="107"/>
      <c r="BP197" s="107"/>
      <c r="BQ197" s="107"/>
      <c r="BR197" s="107"/>
      <c r="BS197" s="107"/>
      <c r="BT197" s="107"/>
      <c r="BU197" s="107"/>
      <c r="BV197" s="107"/>
      <c r="BW197" s="107"/>
      <c r="BX197" s="107"/>
      <c r="BY197" s="107"/>
      <c r="BZ197" s="107"/>
      <c r="CA197" s="107"/>
      <c r="CB197" s="107"/>
      <c r="CC197" s="107"/>
      <c r="CD197" s="107"/>
      <c r="CE197" s="107"/>
      <c r="CF197" s="107"/>
      <c r="CG197" s="107"/>
      <c r="CH197" s="107"/>
      <c r="CI197" s="107"/>
      <c r="CJ197" s="107"/>
      <c r="CK197" s="107"/>
      <c r="CL197" s="107"/>
      <c r="CM197" s="107"/>
      <c r="CN197" s="107"/>
      <c r="CO197" s="107"/>
      <c r="CP197" s="107"/>
      <c r="CQ197" s="107"/>
      <c r="CR197" s="107"/>
      <c r="CS197" s="107"/>
      <c r="CT197" s="107"/>
      <c r="CU197" s="107"/>
      <c r="CV197" s="107"/>
      <c r="CW197" s="107"/>
      <c r="CX197" s="107"/>
      <c r="CY197" s="107"/>
      <c r="CZ197" s="107"/>
      <c r="DA197" s="107"/>
      <c r="DB197" s="107"/>
      <c r="DC197" s="107"/>
      <c r="DD197" s="107"/>
      <c r="DE197" s="107"/>
      <c r="DF197" s="107"/>
      <c r="DG197" s="107"/>
      <c r="DH197" s="107"/>
      <c r="DI197" s="107"/>
      <c r="DJ197" s="107"/>
      <c r="DK197" s="107"/>
      <c r="DL197" s="107"/>
      <c r="DM197" s="107"/>
      <c r="DN197" s="107"/>
      <c r="DO197" s="107"/>
      <c r="DP197" s="107"/>
      <c r="DQ197" s="107"/>
      <c r="DR197" s="107"/>
      <c r="DS197" s="107"/>
      <c r="DT197" s="107"/>
      <c r="DU197" s="107"/>
      <c r="DV197" s="107"/>
      <c r="DW197" s="107"/>
      <c r="DX197" s="107"/>
      <c r="DY197" s="107"/>
      <c r="DZ197" s="107"/>
      <c r="EA197" s="107"/>
      <c r="EB197" s="107"/>
      <c r="EC197" s="107"/>
      <c r="ED197" s="107"/>
      <c r="EE197" s="107"/>
      <c r="EF197" s="107"/>
      <c r="EG197" s="107"/>
      <c r="EH197" s="107"/>
      <c r="EI197" s="107"/>
      <c r="EJ197" s="107"/>
      <c r="EK197" s="107"/>
      <c r="EL197" s="107"/>
      <c r="EM197" s="107"/>
      <c r="EN197" s="107"/>
      <c r="EO197" s="107"/>
      <c r="EP197" s="107"/>
      <c r="EQ197" s="107"/>
      <c r="ER197" s="107"/>
      <c r="ES197" s="107"/>
      <c r="ET197" s="107"/>
      <c r="EU197" s="107"/>
      <c r="EV197" s="107"/>
      <c r="EW197" s="107"/>
      <c r="EX197" s="107"/>
      <c r="EY197" s="107"/>
      <c r="EZ197" s="107"/>
      <c r="FA197" s="107"/>
      <c r="FB197" s="107"/>
      <c r="FC197" s="107"/>
      <c r="FD197" s="107"/>
      <c r="FE197" s="107"/>
      <c r="FF197" s="107"/>
      <c r="FG197" s="107"/>
      <c r="FH197" s="107"/>
      <c r="FI197" s="107"/>
      <c r="FJ197" s="107"/>
      <c r="FK197" s="107"/>
      <c r="FL197" s="107"/>
      <c r="FM197" s="107"/>
      <c r="FN197" s="107"/>
      <c r="FO197" s="107"/>
      <c r="FP197" s="107"/>
      <c r="FQ197" s="107"/>
      <c r="FR197" s="107"/>
      <c r="FS197" s="107"/>
      <c r="FT197" s="107"/>
    </row>
    <row r="198" spans="1:176" ht="15.75" customHeight="1">
      <c r="A198" s="107"/>
      <c r="B198" s="224"/>
      <c r="C198" s="107"/>
      <c r="D198" s="107"/>
      <c r="E198" s="107"/>
      <c r="F198" s="224"/>
      <c r="G198" s="224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7"/>
      <c r="AV198" s="107"/>
      <c r="AW198" s="107"/>
      <c r="AX198" s="107"/>
      <c r="AY198" s="107"/>
      <c r="AZ198" s="107"/>
      <c r="BA198" s="107"/>
      <c r="BB198" s="107"/>
      <c r="BC198" s="107"/>
      <c r="BD198" s="107"/>
      <c r="BE198" s="107"/>
      <c r="BF198" s="107"/>
      <c r="BG198" s="107"/>
      <c r="BH198" s="107"/>
      <c r="BI198" s="107"/>
      <c r="BJ198" s="107"/>
      <c r="BK198" s="107"/>
      <c r="BL198" s="107"/>
      <c r="BM198" s="107"/>
      <c r="BN198" s="107"/>
      <c r="BO198" s="107"/>
      <c r="BP198" s="107"/>
      <c r="BQ198" s="107"/>
      <c r="BR198" s="107"/>
      <c r="BS198" s="107"/>
      <c r="BT198" s="107"/>
      <c r="BU198" s="107"/>
      <c r="BV198" s="107"/>
      <c r="BW198" s="107"/>
      <c r="BX198" s="107"/>
      <c r="BY198" s="107"/>
      <c r="BZ198" s="107"/>
      <c r="CA198" s="107"/>
      <c r="CB198" s="107"/>
      <c r="CC198" s="107"/>
      <c r="CD198" s="107"/>
      <c r="CE198" s="107"/>
      <c r="CF198" s="107"/>
      <c r="CG198" s="107"/>
      <c r="CH198" s="107"/>
      <c r="CI198" s="107"/>
      <c r="CJ198" s="107"/>
      <c r="CK198" s="107"/>
      <c r="CL198" s="107"/>
      <c r="CM198" s="107"/>
      <c r="CN198" s="107"/>
      <c r="CO198" s="107"/>
      <c r="CP198" s="107"/>
      <c r="CQ198" s="107"/>
      <c r="CR198" s="107"/>
      <c r="CS198" s="107"/>
      <c r="CT198" s="107"/>
      <c r="CU198" s="107"/>
      <c r="CV198" s="107"/>
      <c r="CW198" s="107"/>
      <c r="CX198" s="107"/>
      <c r="CY198" s="107"/>
      <c r="CZ198" s="107"/>
      <c r="DA198" s="107"/>
      <c r="DB198" s="107"/>
      <c r="DC198" s="107"/>
      <c r="DD198" s="107"/>
      <c r="DE198" s="107"/>
      <c r="DF198" s="107"/>
      <c r="DG198" s="107"/>
      <c r="DH198" s="107"/>
      <c r="DI198" s="107"/>
      <c r="DJ198" s="107"/>
      <c r="DK198" s="107"/>
      <c r="DL198" s="107"/>
      <c r="DM198" s="107"/>
      <c r="DN198" s="107"/>
      <c r="DO198" s="107"/>
      <c r="DP198" s="107"/>
      <c r="DQ198" s="107"/>
      <c r="DR198" s="107"/>
      <c r="DS198" s="107"/>
      <c r="DT198" s="107"/>
      <c r="DU198" s="107"/>
      <c r="DV198" s="107"/>
      <c r="DW198" s="107"/>
      <c r="DX198" s="107"/>
      <c r="DY198" s="107"/>
      <c r="DZ198" s="107"/>
      <c r="EA198" s="107"/>
      <c r="EB198" s="107"/>
      <c r="EC198" s="107"/>
      <c r="ED198" s="107"/>
      <c r="EE198" s="107"/>
      <c r="EF198" s="107"/>
      <c r="EG198" s="107"/>
      <c r="EH198" s="107"/>
      <c r="EI198" s="107"/>
      <c r="EJ198" s="107"/>
      <c r="EK198" s="107"/>
      <c r="EL198" s="107"/>
      <c r="EM198" s="107"/>
      <c r="EN198" s="107"/>
      <c r="EO198" s="107"/>
      <c r="EP198" s="107"/>
      <c r="EQ198" s="107"/>
      <c r="ER198" s="107"/>
      <c r="ES198" s="107"/>
      <c r="ET198" s="107"/>
      <c r="EU198" s="107"/>
      <c r="EV198" s="107"/>
      <c r="EW198" s="107"/>
      <c r="EX198" s="107"/>
      <c r="EY198" s="107"/>
      <c r="EZ198" s="107"/>
      <c r="FA198" s="107"/>
      <c r="FB198" s="107"/>
      <c r="FC198" s="107"/>
      <c r="FD198" s="107"/>
      <c r="FE198" s="107"/>
      <c r="FF198" s="107"/>
      <c r="FG198" s="107"/>
      <c r="FH198" s="107"/>
      <c r="FI198" s="107"/>
      <c r="FJ198" s="107"/>
      <c r="FK198" s="107"/>
      <c r="FL198" s="107"/>
      <c r="FM198" s="107"/>
      <c r="FN198" s="107"/>
      <c r="FO198" s="107"/>
      <c r="FP198" s="107"/>
      <c r="FQ198" s="107"/>
      <c r="FR198" s="107"/>
      <c r="FS198" s="107"/>
      <c r="FT198" s="107"/>
    </row>
    <row r="199" spans="1:176" ht="15.75" customHeight="1">
      <c r="A199" s="107"/>
      <c r="B199" s="224"/>
      <c r="C199" s="107"/>
      <c r="D199" s="107"/>
      <c r="E199" s="107"/>
      <c r="F199" s="224"/>
      <c r="G199" s="224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7"/>
      <c r="AV199" s="107"/>
      <c r="AW199" s="107"/>
      <c r="AX199" s="107"/>
      <c r="AY199" s="107"/>
      <c r="AZ199" s="107"/>
      <c r="BA199" s="107"/>
      <c r="BB199" s="107"/>
      <c r="BC199" s="107"/>
      <c r="BD199" s="107"/>
      <c r="BE199" s="107"/>
      <c r="BF199" s="107"/>
      <c r="BG199" s="107"/>
      <c r="BH199" s="107"/>
      <c r="BI199" s="107"/>
      <c r="BJ199" s="107"/>
      <c r="BK199" s="107"/>
      <c r="BL199" s="107"/>
      <c r="BM199" s="107"/>
      <c r="BN199" s="107"/>
      <c r="BO199" s="107"/>
      <c r="BP199" s="107"/>
      <c r="BQ199" s="107"/>
      <c r="BR199" s="107"/>
      <c r="BS199" s="107"/>
      <c r="BT199" s="107"/>
      <c r="BU199" s="107"/>
      <c r="BV199" s="107"/>
      <c r="BW199" s="107"/>
      <c r="BX199" s="107"/>
      <c r="BY199" s="107"/>
      <c r="BZ199" s="107"/>
      <c r="CA199" s="107"/>
      <c r="CB199" s="107"/>
      <c r="CC199" s="107"/>
      <c r="CD199" s="107"/>
      <c r="CE199" s="107"/>
      <c r="CF199" s="107"/>
      <c r="CG199" s="107"/>
      <c r="CH199" s="107"/>
      <c r="CI199" s="107"/>
      <c r="CJ199" s="107"/>
      <c r="CK199" s="107"/>
      <c r="CL199" s="107"/>
      <c r="CM199" s="107"/>
      <c r="CN199" s="107"/>
      <c r="CO199" s="107"/>
      <c r="CP199" s="107"/>
      <c r="CQ199" s="107"/>
      <c r="CR199" s="107"/>
      <c r="CS199" s="107"/>
      <c r="CT199" s="107"/>
      <c r="CU199" s="107"/>
      <c r="CV199" s="107"/>
      <c r="CW199" s="107"/>
      <c r="CX199" s="107"/>
      <c r="CY199" s="107"/>
      <c r="CZ199" s="107"/>
      <c r="DA199" s="107"/>
      <c r="DB199" s="107"/>
      <c r="DC199" s="107"/>
      <c r="DD199" s="107"/>
      <c r="DE199" s="107"/>
      <c r="DF199" s="107"/>
      <c r="DG199" s="107"/>
      <c r="DH199" s="107"/>
      <c r="DI199" s="107"/>
      <c r="DJ199" s="107"/>
      <c r="DK199" s="107"/>
      <c r="DL199" s="107"/>
      <c r="DM199" s="107"/>
      <c r="DN199" s="107"/>
      <c r="DO199" s="107"/>
      <c r="DP199" s="107"/>
      <c r="DQ199" s="107"/>
      <c r="DR199" s="107"/>
      <c r="DS199" s="107"/>
      <c r="DT199" s="107"/>
      <c r="DU199" s="107"/>
      <c r="DV199" s="107"/>
      <c r="DW199" s="107"/>
      <c r="DX199" s="107"/>
      <c r="DY199" s="107"/>
      <c r="DZ199" s="107"/>
      <c r="EA199" s="107"/>
      <c r="EB199" s="107"/>
      <c r="EC199" s="107"/>
      <c r="ED199" s="107"/>
      <c r="EE199" s="107"/>
      <c r="EF199" s="107"/>
      <c r="EG199" s="107"/>
      <c r="EH199" s="107"/>
      <c r="EI199" s="107"/>
      <c r="EJ199" s="107"/>
      <c r="EK199" s="107"/>
      <c r="EL199" s="107"/>
      <c r="EM199" s="107"/>
      <c r="EN199" s="107"/>
      <c r="EO199" s="107"/>
      <c r="EP199" s="107"/>
      <c r="EQ199" s="107"/>
      <c r="ER199" s="107"/>
      <c r="ES199" s="107"/>
      <c r="ET199" s="107"/>
      <c r="EU199" s="107"/>
      <c r="EV199" s="107"/>
      <c r="EW199" s="107"/>
      <c r="EX199" s="107"/>
      <c r="EY199" s="107"/>
      <c r="EZ199" s="107"/>
      <c r="FA199" s="107"/>
      <c r="FB199" s="107"/>
      <c r="FC199" s="107"/>
      <c r="FD199" s="107"/>
      <c r="FE199" s="107"/>
      <c r="FF199" s="107"/>
      <c r="FG199" s="107"/>
      <c r="FH199" s="107"/>
      <c r="FI199" s="107"/>
      <c r="FJ199" s="107"/>
      <c r="FK199" s="107"/>
      <c r="FL199" s="107"/>
      <c r="FM199" s="107"/>
      <c r="FN199" s="107"/>
      <c r="FO199" s="107"/>
      <c r="FP199" s="107"/>
      <c r="FQ199" s="107"/>
      <c r="FR199" s="107"/>
      <c r="FS199" s="107"/>
      <c r="FT199" s="107"/>
    </row>
    <row r="200" spans="1:176" ht="15.75" customHeight="1">
      <c r="A200" s="107"/>
      <c r="B200" s="224"/>
      <c r="C200" s="107"/>
      <c r="D200" s="107"/>
      <c r="E200" s="107"/>
      <c r="F200" s="224"/>
      <c r="G200" s="224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7"/>
      <c r="AV200" s="107"/>
      <c r="AW200" s="107"/>
      <c r="AX200" s="107"/>
      <c r="AY200" s="107"/>
      <c r="AZ200" s="107"/>
      <c r="BA200" s="107"/>
      <c r="BB200" s="107"/>
      <c r="BC200" s="107"/>
      <c r="BD200" s="107"/>
      <c r="BE200" s="107"/>
      <c r="BF200" s="107"/>
      <c r="BG200" s="107"/>
      <c r="BH200" s="107"/>
      <c r="BI200" s="107"/>
      <c r="BJ200" s="107"/>
      <c r="BK200" s="107"/>
      <c r="BL200" s="107"/>
      <c r="BM200" s="107"/>
      <c r="BN200" s="107"/>
      <c r="BO200" s="107"/>
      <c r="BP200" s="107"/>
      <c r="BQ200" s="107"/>
      <c r="BR200" s="107"/>
      <c r="BS200" s="107"/>
      <c r="BT200" s="107"/>
      <c r="BU200" s="107"/>
      <c r="BV200" s="107"/>
      <c r="BW200" s="107"/>
      <c r="BX200" s="107"/>
      <c r="BY200" s="107"/>
      <c r="BZ200" s="107"/>
      <c r="CA200" s="107"/>
      <c r="CB200" s="107"/>
      <c r="CC200" s="107"/>
      <c r="CD200" s="107"/>
      <c r="CE200" s="107"/>
      <c r="CF200" s="107"/>
      <c r="CG200" s="107"/>
      <c r="CH200" s="107"/>
      <c r="CI200" s="107"/>
      <c r="CJ200" s="107"/>
      <c r="CK200" s="107"/>
      <c r="CL200" s="107"/>
      <c r="CM200" s="107"/>
      <c r="CN200" s="107"/>
      <c r="CO200" s="107"/>
      <c r="CP200" s="107"/>
      <c r="CQ200" s="107"/>
      <c r="CR200" s="107"/>
      <c r="CS200" s="107"/>
      <c r="CT200" s="107"/>
      <c r="CU200" s="107"/>
      <c r="CV200" s="107"/>
      <c r="CW200" s="107"/>
      <c r="CX200" s="107"/>
      <c r="CY200" s="107"/>
      <c r="CZ200" s="107"/>
      <c r="DA200" s="107"/>
      <c r="DB200" s="107"/>
      <c r="DC200" s="107"/>
      <c r="DD200" s="107"/>
      <c r="DE200" s="107"/>
      <c r="DF200" s="107"/>
      <c r="DG200" s="107"/>
      <c r="DH200" s="107"/>
      <c r="DI200" s="107"/>
      <c r="DJ200" s="107"/>
      <c r="DK200" s="107"/>
      <c r="DL200" s="107"/>
      <c r="DM200" s="107"/>
      <c r="DN200" s="107"/>
      <c r="DO200" s="107"/>
      <c r="DP200" s="107"/>
      <c r="DQ200" s="107"/>
      <c r="DR200" s="107"/>
      <c r="DS200" s="107"/>
      <c r="DT200" s="107"/>
      <c r="DU200" s="107"/>
      <c r="DV200" s="107"/>
      <c r="DW200" s="107"/>
      <c r="DX200" s="107"/>
      <c r="DY200" s="107"/>
      <c r="DZ200" s="107"/>
      <c r="EA200" s="107"/>
      <c r="EB200" s="107"/>
      <c r="EC200" s="107"/>
      <c r="ED200" s="107"/>
      <c r="EE200" s="107"/>
      <c r="EF200" s="107"/>
      <c r="EG200" s="107"/>
      <c r="EH200" s="107"/>
      <c r="EI200" s="107"/>
      <c r="EJ200" s="107"/>
      <c r="EK200" s="107"/>
      <c r="EL200" s="107"/>
      <c r="EM200" s="107"/>
      <c r="EN200" s="107"/>
      <c r="EO200" s="107"/>
      <c r="EP200" s="107"/>
      <c r="EQ200" s="107"/>
      <c r="ER200" s="107"/>
      <c r="ES200" s="107"/>
      <c r="ET200" s="107"/>
      <c r="EU200" s="107"/>
      <c r="EV200" s="107"/>
      <c r="EW200" s="107"/>
      <c r="EX200" s="107"/>
      <c r="EY200" s="107"/>
      <c r="EZ200" s="107"/>
      <c r="FA200" s="107"/>
      <c r="FB200" s="107"/>
      <c r="FC200" s="107"/>
      <c r="FD200" s="107"/>
      <c r="FE200" s="107"/>
      <c r="FF200" s="107"/>
      <c r="FG200" s="107"/>
      <c r="FH200" s="107"/>
      <c r="FI200" s="107"/>
      <c r="FJ200" s="107"/>
      <c r="FK200" s="107"/>
      <c r="FL200" s="107"/>
      <c r="FM200" s="107"/>
      <c r="FN200" s="107"/>
      <c r="FO200" s="107"/>
      <c r="FP200" s="107"/>
      <c r="FQ200" s="107"/>
      <c r="FR200" s="107"/>
      <c r="FS200" s="107"/>
      <c r="FT200" s="107"/>
    </row>
    <row r="201" spans="1:176" ht="15.75" customHeight="1">
      <c r="A201" s="107"/>
      <c r="B201" s="224"/>
      <c r="C201" s="107"/>
      <c r="D201" s="107"/>
      <c r="E201" s="107"/>
      <c r="F201" s="224"/>
      <c r="G201" s="224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7"/>
      <c r="AV201" s="107"/>
      <c r="AW201" s="107"/>
      <c r="AX201" s="107"/>
      <c r="AY201" s="107"/>
      <c r="AZ201" s="107"/>
      <c r="BA201" s="107"/>
      <c r="BB201" s="107"/>
      <c r="BC201" s="107"/>
      <c r="BD201" s="107"/>
      <c r="BE201" s="107"/>
      <c r="BF201" s="107"/>
      <c r="BG201" s="107"/>
      <c r="BH201" s="107"/>
      <c r="BI201" s="107"/>
      <c r="BJ201" s="107"/>
      <c r="BK201" s="107"/>
      <c r="BL201" s="107"/>
      <c r="BM201" s="107"/>
      <c r="BN201" s="107"/>
      <c r="BO201" s="107"/>
      <c r="BP201" s="107"/>
      <c r="BQ201" s="107"/>
      <c r="BR201" s="107"/>
      <c r="BS201" s="107"/>
      <c r="BT201" s="107"/>
      <c r="BU201" s="107"/>
      <c r="BV201" s="107"/>
      <c r="BW201" s="107"/>
      <c r="BX201" s="107"/>
      <c r="BY201" s="107"/>
      <c r="BZ201" s="107"/>
      <c r="CA201" s="107"/>
      <c r="CB201" s="107"/>
      <c r="CC201" s="107"/>
      <c r="CD201" s="107"/>
      <c r="CE201" s="107"/>
      <c r="CF201" s="107"/>
      <c r="CG201" s="107"/>
      <c r="CH201" s="107"/>
      <c r="CI201" s="107"/>
      <c r="CJ201" s="107"/>
      <c r="CK201" s="107"/>
      <c r="CL201" s="107"/>
      <c r="CM201" s="107"/>
      <c r="CN201" s="107"/>
      <c r="CO201" s="107"/>
      <c r="CP201" s="107"/>
      <c r="CQ201" s="107"/>
      <c r="CR201" s="107"/>
      <c r="CS201" s="107"/>
      <c r="CT201" s="107"/>
      <c r="CU201" s="107"/>
      <c r="CV201" s="107"/>
      <c r="CW201" s="107"/>
      <c r="CX201" s="107"/>
      <c r="CY201" s="107"/>
      <c r="CZ201" s="107"/>
      <c r="DA201" s="107"/>
      <c r="DB201" s="107"/>
      <c r="DC201" s="107"/>
      <c r="DD201" s="107"/>
      <c r="DE201" s="107"/>
      <c r="DF201" s="107"/>
      <c r="DG201" s="107"/>
      <c r="DH201" s="107"/>
      <c r="DI201" s="107"/>
      <c r="DJ201" s="107"/>
      <c r="DK201" s="107"/>
      <c r="DL201" s="107"/>
      <c r="DM201" s="107"/>
      <c r="DN201" s="107"/>
      <c r="DO201" s="107"/>
      <c r="DP201" s="107"/>
      <c r="DQ201" s="107"/>
      <c r="DR201" s="107"/>
      <c r="DS201" s="107"/>
      <c r="DT201" s="107"/>
      <c r="DU201" s="107"/>
      <c r="DV201" s="107"/>
      <c r="DW201" s="107"/>
      <c r="DX201" s="107"/>
      <c r="DY201" s="107"/>
      <c r="DZ201" s="107"/>
      <c r="EA201" s="107"/>
      <c r="EB201" s="107"/>
      <c r="EC201" s="107"/>
      <c r="ED201" s="107"/>
      <c r="EE201" s="107"/>
      <c r="EF201" s="107"/>
      <c r="EG201" s="107"/>
      <c r="EH201" s="107"/>
      <c r="EI201" s="107"/>
      <c r="EJ201" s="107"/>
      <c r="EK201" s="107"/>
      <c r="EL201" s="107"/>
      <c r="EM201" s="107"/>
      <c r="EN201" s="107"/>
      <c r="EO201" s="107"/>
      <c r="EP201" s="107"/>
      <c r="EQ201" s="107"/>
      <c r="ER201" s="107"/>
      <c r="ES201" s="107"/>
      <c r="ET201" s="107"/>
      <c r="EU201" s="107"/>
      <c r="EV201" s="107"/>
      <c r="EW201" s="107"/>
      <c r="EX201" s="107"/>
      <c r="EY201" s="107"/>
      <c r="EZ201" s="107"/>
      <c r="FA201" s="107"/>
      <c r="FB201" s="107"/>
      <c r="FC201" s="107"/>
      <c r="FD201" s="107"/>
      <c r="FE201" s="107"/>
      <c r="FF201" s="107"/>
      <c r="FG201" s="107"/>
      <c r="FH201" s="107"/>
      <c r="FI201" s="107"/>
      <c r="FJ201" s="107"/>
      <c r="FK201" s="107"/>
      <c r="FL201" s="107"/>
      <c r="FM201" s="107"/>
      <c r="FN201" s="107"/>
      <c r="FO201" s="107"/>
      <c r="FP201" s="107"/>
      <c r="FQ201" s="107"/>
      <c r="FR201" s="107"/>
      <c r="FS201" s="107"/>
      <c r="FT201" s="107"/>
    </row>
    <row r="202" spans="1:176" ht="14.25" customHeight="1">
      <c r="A202" s="193"/>
      <c r="B202" s="226"/>
      <c r="C202" s="193"/>
      <c r="D202" s="193"/>
      <c r="E202" s="193"/>
      <c r="F202" s="226"/>
      <c r="G202" s="226"/>
      <c r="H202" s="193"/>
      <c r="I202" s="193"/>
      <c r="J202" s="193"/>
      <c r="K202" s="193"/>
      <c r="L202" s="193"/>
      <c r="M202" s="193"/>
      <c r="N202" s="193"/>
      <c r="O202" s="193"/>
      <c r="P202" s="193"/>
      <c r="Q202" s="193"/>
      <c r="R202" s="193"/>
      <c r="S202" s="193"/>
      <c r="T202" s="193"/>
      <c r="U202" s="193"/>
      <c r="V202" s="193"/>
      <c r="W202" s="193"/>
      <c r="X202" s="193"/>
      <c r="Y202" s="193"/>
      <c r="Z202" s="193"/>
      <c r="AA202" s="193"/>
      <c r="AB202" s="193"/>
      <c r="AC202" s="193"/>
      <c r="AD202" s="193"/>
      <c r="AE202" s="193"/>
      <c r="AF202" s="193"/>
      <c r="AG202" s="193"/>
      <c r="AH202" s="193"/>
      <c r="AI202" s="193"/>
      <c r="AJ202" s="193"/>
      <c r="AK202" s="193"/>
      <c r="AL202" s="193"/>
      <c r="AM202" s="193"/>
      <c r="AN202" s="193"/>
      <c r="AO202" s="193"/>
      <c r="AP202" s="193"/>
      <c r="AQ202" s="193"/>
      <c r="AR202" s="193"/>
      <c r="AS202" s="193"/>
      <c r="AT202" s="193"/>
      <c r="AU202" s="193"/>
      <c r="AV202" s="193"/>
      <c r="AW202" s="193"/>
      <c r="AX202" s="193"/>
      <c r="AY202" s="193"/>
      <c r="AZ202" s="193"/>
      <c r="BA202" s="193"/>
      <c r="BB202" s="193"/>
      <c r="BC202" s="193"/>
      <c r="BD202" s="193"/>
      <c r="BE202" s="193"/>
      <c r="BF202" s="193"/>
      <c r="BG202" s="193"/>
      <c r="BH202" s="193"/>
      <c r="BI202" s="193"/>
      <c r="BJ202" s="193"/>
      <c r="BK202" s="193"/>
      <c r="BL202" s="193"/>
      <c r="BM202" s="193"/>
      <c r="BN202" s="193"/>
      <c r="BO202" s="193"/>
      <c r="BP202" s="193"/>
      <c r="BQ202" s="193"/>
      <c r="BR202" s="193"/>
      <c r="BS202" s="193"/>
      <c r="BT202" s="193"/>
      <c r="BU202" s="193"/>
      <c r="BV202" s="193"/>
      <c r="BW202" s="193"/>
      <c r="BX202" s="193"/>
      <c r="BY202" s="193"/>
      <c r="BZ202" s="193"/>
      <c r="CA202" s="193"/>
      <c r="CB202" s="193"/>
      <c r="CC202" s="193"/>
      <c r="CD202" s="193"/>
      <c r="CE202" s="193"/>
      <c r="CF202" s="193"/>
      <c r="CG202" s="193"/>
      <c r="CH202" s="193"/>
      <c r="CI202" s="193"/>
      <c r="CJ202" s="193"/>
      <c r="CK202" s="193"/>
      <c r="CL202" s="193"/>
      <c r="CM202" s="193"/>
      <c r="CN202" s="193"/>
      <c r="CO202" s="193"/>
      <c r="CP202" s="193"/>
      <c r="CQ202" s="193"/>
      <c r="CR202" s="193"/>
      <c r="CS202" s="193"/>
      <c r="CT202" s="193"/>
      <c r="CU202" s="193"/>
      <c r="CV202" s="193"/>
      <c r="CW202" s="193"/>
      <c r="CX202" s="193"/>
      <c r="CY202" s="193"/>
      <c r="CZ202" s="193"/>
      <c r="DA202" s="193"/>
      <c r="DB202" s="193"/>
      <c r="DC202" s="193"/>
      <c r="DD202" s="193"/>
      <c r="DE202" s="193"/>
      <c r="DF202" s="193"/>
      <c r="DG202" s="193"/>
      <c r="DH202" s="193"/>
      <c r="DI202" s="193"/>
      <c r="DJ202" s="193"/>
      <c r="DK202" s="193"/>
      <c r="DL202" s="193"/>
      <c r="DM202" s="193"/>
      <c r="DN202" s="193"/>
      <c r="DO202" s="193"/>
      <c r="DP202" s="193"/>
      <c r="DQ202" s="193"/>
      <c r="DR202" s="193"/>
      <c r="DS202" s="193"/>
      <c r="DT202" s="193"/>
      <c r="DU202" s="193"/>
      <c r="DV202" s="193"/>
      <c r="DW202" s="193"/>
      <c r="DX202" s="193"/>
      <c r="DY202" s="193"/>
      <c r="DZ202" s="193"/>
      <c r="EA202" s="193"/>
      <c r="EB202" s="193"/>
      <c r="EC202" s="193"/>
      <c r="ED202" s="193"/>
      <c r="EE202" s="193"/>
      <c r="EF202" s="193"/>
      <c r="EG202" s="193"/>
      <c r="EH202" s="193"/>
      <c r="EI202" s="193"/>
      <c r="EJ202" s="193"/>
      <c r="EK202" s="193"/>
      <c r="EL202" s="193"/>
      <c r="EM202" s="193"/>
      <c r="EN202" s="193"/>
      <c r="EO202" s="193"/>
      <c r="EP202" s="193"/>
      <c r="EQ202" s="193"/>
      <c r="ER202" s="193"/>
      <c r="ES202" s="193"/>
      <c r="ET202" s="193"/>
      <c r="EU202" s="193"/>
      <c r="EV202" s="193"/>
      <c r="EW202" s="193"/>
      <c r="EX202" s="193"/>
      <c r="EY202" s="193"/>
      <c r="EZ202" s="193"/>
      <c r="FA202" s="193"/>
      <c r="FB202" s="193"/>
      <c r="FC202" s="193"/>
      <c r="FD202" s="193"/>
      <c r="FE202" s="193"/>
      <c r="FF202" s="193"/>
      <c r="FG202" s="193"/>
      <c r="FH202" s="193"/>
      <c r="FI202" s="193"/>
      <c r="FJ202" s="193"/>
      <c r="FK202" s="193"/>
      <c r="FL202" s="107"/>
      <c r="FM202" s="107"/>
      <c r="FN202" s="107"/>
      <c r="FO202" s="107"/>
      <c r="FP202" s="107"/>
      <c r="FQ202" s="107"/>
      <c r="FR202" s="107"/>
      <c r="FS202" s="107"/>
      <c r="FT202" s="107"/>
    </row>
    <row r="203" spans="1:176" ht="14.25" customHeight="1">
      <c r="A203" s="193"/>
      <c r="B203" s="226"/>
      <c r="C203" s="193"/>
      <c r="D203" s="193"/>
      <c r="E203" s="193"/>
      <c r="F203" s="226"/>
      <c r="G203" s="226"/>
      <c r="H203" s="193"/>
      <c r="I203" s="193"/>
      <c r="J203" s="193"/>
      <c r="K203" s="193"/>
      <c r="L203" s="193"/>
      <c r="M203" s="193"/>
      <c r="N203" s="193"/>
      <c r="O203" s="193"/>
      <c r="P203" s="193"/>
      <c r="Q203" s="193"/>
      <c r="R203" s="193"/>
      <c r="S203" s="193"/>
      <c r="T203" s="193"/>
      <c r="U203" s="193"/>
      <c r="V203" s="193"/>
      <c r="W203" s="193"/>
      <c r="X203" s="193"/>
      <c r="Y203" s="193"/>
      <c r="Z203" s="193"/>
      <c r="AA203" s="193"/>
      <c r="AB203" s="193"/>
      <c r="AC203" s="193"/>
      <c r="AD203" s="193"/>
      <c r="AE203" s="193"/>
      <c r="AF203" s="193"/>
      <c r="AG203" s="193"/>
      <c r="AH203" s="193"/>
      <c r="AI203" s="193"/>
      <c r="AJ203" s="193"/>
      <c r="AK203" s="193"/>
      <c r="AL203" s="193"/>
      <c r="AM203" s="193"/>
      <c r="AN203" s="193"/>
      <c r="AO203" s="193"/>
      <c r="AP203" s="193"/>
      <c r="AQ203" s="193"/>
      <c r="AR203" s="193"/>
      <c r="AS203" s="193"/>
      <c r="AT203" s="193"/>
      <c r="AU203" s="193"/>
      <c r="AV203" s="193"/>
      <c r="AW203" s="193"/>
      <c r="AX203" s="193"/>
      <c r="AY203" s="193"/>
      <c r="AZ203" s="193"/>
      <c r="BA203" s="193"/>
      <c r="BB203" s="193"/>
      <c r="BC203" s="193"/>
      <c r="BD203" s="193"/>
      <c r="BE203" s="193"/>
      <c r="BF203" s="193"/>
      <c r="BG203" s="193"/>
      <c r="BH203" s="193"/>
      <c r="BI203" s="193"/>
      <c r="BJ203" s="193"/>
      <c r="BK203" s="193"/>
      <c r="BL203" s="193"/>
      <c r="BM203" s="193"/>
      <c r="BN203" s="193"/>
      <c r="BO203" s="193"/>
      <c r="BP203" s="193"/>
      <c r="BQ203" s="193"/>
      <c r="BR203" s="193"/>
      <c r="BS203" s="193"/>
      <c r="BT203" s="193"/>
      <c r="BU203" s="193"/>
      <c r="BV203" s="193"/>
      <c r="BW203" s="193"/>
      <c r="BX203" s="193"/>
      <c r="BY203" s="193"/>
      <c r="BZ203" s="193"/>
      <c r="CA203" s="193"/>
      <c r="CB203" s="193"/>
      <c r="CC203" s="193"/>
      <c r="CD203" s="193"/>
      <c r="CE203" s="193"/>
      <c r="CF203" s="193"/>
      <c r="CG203" s="193"/>
      <c r="CH203" s="193"/>
      <c r="CI203" s="193"/>
      <c r="CJ203" s="193"/>
      <c r="CK203" s="193"/>
      <c r="CL203" s="193"/>
      <c r="CM203" s="193"/>
      <c r="CN203" s="193"/>
      <c r="CO203" s="193"/>
      <c r="CP203" s="193"/>
      <c r="CQ203" s="193"/>
      <c r="CR203" s="193"/>
      <c r="CS203" s="193"/>
      <c r="CT203" s="193"/>
      <c r="CU203" s="193"/>
      <c r="CV203" s="193"/>
      <c r="CW203" s="193"/>
      <c r="CX203" s="193"/>
      <c r="CY203" s="193"/>
      <c r="CZ203" s="193"/>
      <c r="DA203" s="193"/>
      <c r="DB203" s="193"/>
      <c r="DC203" s="193"/>
      <c r="DD203" s="193"/>
      <c r="DE203" s="193"/>
      <c r="DF203" s="193"/>
      <c r="DG203" s="193"/>
      <c r="DH203" s="193"/>
      <c r="DI203" s="193"/>
      <c r="DJ203" s="193"/>
      <c r="DK203" s="193"/>
      <c r="DL203" s="193"/>
      <c r="DM203" s="193"/>
      <c r="DN203" s="193"/>
      <c r="DO203" s="193"/>
      <c r="DP203" s="193"/>
      <c r="DQ203" s="193"/>
      <c r="DR203" s="193"/>
      <c r="DS203" s="193"/>
      <c r="DT203" s="193"/>
      <c r="DU203" s="193"/>
      <c r="DV203" s="193"/>
      <c r="DW203" s="193"/>
      <c r="DX203" s="193"/>
      <c r="DY203" s="193"/>
      <c r="DZ203" s="193"/>
      <c r="EA203" s="193"/>
      <c r="EB203" s="193"/>
      <c r="EC203" s="193"/>
      <c r="ED203" s="193"/>
      <c r="EE203" s="193"/>
      <c r="EF203" s="193"/>
      <c r="EG203" s="193"/>
      <c r="EH203" s="193"/>
      <c r="EI203" s="193"/>
      <c r="EJ203" s="193"/>
      <c r="EK203" s="193"/>
      <c r="EL203" s="193"/>
      <c r="EM203" s="193"/>
      <c r="EN203" s="193"/>
      <c r="EO203" s="193"/>
      <c r="EP203" s="193"/>
      <c r="EQ203" s="193"/>
      <c r="ER203" s="193"/>
      <c r="ES203" s="193"/>
      <c r="ET203" s="193"/>
      <c r="EU203" s="193"/>
      <c r="EV203" s="193"/>
      <c r="EW203" s="193"/>
      <c r="EX203" s="193"/>
      <c r="EY203" s="193"/>
      <c r="EZ203" s="193"/>
      <c r="FA203" s="193"/>
      <c r="FB203" s="193"/>
      <c r="FC203" s="193"/>
      <c r="FD203" s="193"/>
      <c r="FE203" s="193"/>
      <c r="FF203" s="193"/>
      <c r="FG203" s="193"/>
      <c r="FH203" s="193"/>
      <c r="FI203" s="193"/>
      <c r="FJ203" s="193"/>
      <c r="FK203" s="193"/>
      <c r="FL203" s="107"/>
      <c r="FM203" s="107"/>
      <c r="FN203" s="107"/>
      <c r="FO203" s="107"/>
      <c r="FP203" s="107"/>
      <c r="FQ203" s="107"/>
      <c r="FR203" s="107"/>
      <c r="FS203" s="107"/>
      <c r="FT203" s="107"/>
    </row>
    <row r="204" spans="1:176" ht="14.25" customHeight="1">
      <c r="A204" s="193"/>
      <c r="B204" s="226"/>
      <c r="C204" s="193"/>
      <c r="D204" s="193"/>
      <c r="E204" s="193"/>
      <c r="F204" s="226"/>
      <c r="G204" s="226"/>
      <c r="H204" s="193"/>
      <c r="I204" s="193"/>
      <c r="J204" s="193"/>
      <c r="K204" s="193"/>
      <c r="L204" s="193"/>
      <c r="M204" s="193"/>
      <c r="N204" s="193"/>
      <c r="O204" s="193"/>
      <c r="P204" s="193"/>
      <c r="Q204" s="193"/>
      <c r="R204" s="193"/>
      <c r="S204" s="193"/>
      <c r="T204" s="193"/>
      <c r="U204" s="193"/>
      <c r="V204" s="193"/>
      <c r="W204" s="193"/>
      <c r="X204" s="193"/>
      <c r="Y204" s="193"/>
      <c r="Z204" s="193"/>
      <c r="AA204" s="193"/>
      <c r="AB204" s="193"/>
      <c r="AC204" s="193"/>
      <c r="AD204" s="193"/>
      <c r="AE204" s="193"/>
      <c r="AF204" s="193"/>
      <c r="AG204" s="193"/>
      <c r="AH204" s="193"/>
      <c r="AI204" s="193"/>
      <c r="AJ204" s="193"/>
      <c r="AK204" s="193"/>
      <c r="AL204" s="193"/>
      <c r="AM204" s="193"/>
      <c r="AN204" s="193"/>
      <c r="AO204" s="193"/>
      <c r="AP204" s="193"/>
      <c r="AQ204" s="193"/>
      <c r="AR204" s="193"/>
      <c r="AS204" s="193"/>
      <c r="AT204" s="193"/>
      <c r="AU204" s="193"/>
      <c r="AV204" s="193"/>
      <c r="AW204" s="193"/>
      <c r="AX204" s="193"/>
      <c r="AY204" s="193"/>
      <c r="AZ204" s="193"/>
      <c r="BA204" s="193"/>
      <c r="BB204" s="193"/>
      <c r="BC204" s="193"/>
      <c r="BD204" s="193"/>
      <c r="BE204" s="193"/>
      <c r="BF204" s="193"/>
      <c r="BG204" s="193"/>
      <c r="BH204" s="193"/>
      <c r="BI204" s="193"/>
      <c r="BJ204" s="193"/>
      <c r="BK204" s="193"/>
      <c r="BL204" s="193"/>
      <c r="BM204" s="193"/>
      <c r="BN204" s="193"/>
      <c r="BO204" s="193"/>
      <c r="BP204" s="193"/>
      <c r="BQ204" s="193"/>
      <c r="BR204" s="193"/>
      <c r="BS204" s="193"/>
      <c r="BT204" s="193"/>
      <c r="BU204" s="193"/>
      <c r="BV204" s="193"/>
      <c r="BW204" s="193"/>
      <c r="BX204" s="193"/>
      <c r="BY204" s="193"/>
      <c r="BZ204" s="193"/>
      <c r="CA204" s="193"/>
      <c r="CB204" s="193"/>
      <c r="CC204" s="193"/>
      <c r="CD204" s="193"/>
      <c r="CE204" s="193"/>
      <c r="CF204" s="193"/>
      <c r="CG204" s="193"/>
      <c r="CH204" s="193"/>
      <c r="CI204" s="193"/>
      <c r="CJ204" s="193"/>
      <c r="CK204" s="193"/>
      <c r="CL204" s="193"/>
      <c r="CM204" s="193"/>
      <c r="CN204" s="193"/>
      <c r="CO204" s="193"/>
      <c r="CP204" s="193"/>
      <c r="CQ204" s="193"/>
      <c r="CR204" s="193"/>
      <c r="CS204" s="193"/>
      <c r="CT204" s="193"/>
      <c r="CU204" s="193"/>
      <c r="CV204" s="193"/>
      <c r="CW204" s="193"/>
      <c r="CX204" s="193"/>
      <c r="CY204" s="193"/>
      <c r="CZ204" s="193"/>
      <c r="DA204" s="193"/>
      <c r="DB204" s="193"/>
      <c r="DC204" s="193"/>
      <c r="DD204" s="193"/>
      <c r="DE204" s="193"/>
      <c r="DF204" s="193"/>
      <c r="DG204" s="193"/>
      <c r="DH204" s="193"/>
      <c r="DI204" s="193"/>
      <c r="DJ204" s="193"/>
      <c r="DK204" s="193"/>
      <c r="DL204" s="193"/>
      <c r="DM204" s="193"/>
      <c r="DN204" s="193"/>
      <c r="DO204" s="193"/>
      <c r="DP204" s="193"/>
      <c r="DQ204" s="193"/>
      <c r="DR204" s="193"/>
      <c r="DS204" s="193"/>
      <c r="DT204" s="193"/>
      <c r="DU204" s="193"/>
      <c r="DV204" s="193"/>
      <c r="DW204" s="193"/>
      <c r="DX204" s="193"/>
      <c r="DY204" s="193"/>
      <c r="DZ204" s="193"/>
      <c r="EA204" s="193"/>
      <c r="EB204" s="193"/>
      <c r="EC204" s="193"/>
      <c r="ED204" s="193"/>
      <c r="EE204" s="193"/>
      <c r="EF204" s="193"/>
      <c r="EG204" s="193"/>
      <c r="EH204" s="193"/>
      <c r="EI204" s="193"/>
      <c r="EJ204" s="193"/>
      <c r="EK204" s="193"/>
      <c r="EL204" s="193"/>
      <c r="EM204" s="193"/>
      <c r="EN204" s="193"/>
      <c r="EO204" s="193"/>
      <c r="EP204" s="193"/>
      <c r="EQ204" s="193"/>
      <c r="ER204" s="193"/>
      <c r="ES204" s="193"/>
      <c r="ET204" s="193"/>
      <c r="EU204" s="193"/>
      <c r="EV204" s="193"/>
      <c r="EW204" s="193"/>
      <c r="EX204" s="193"/>
      <c r="EY204" s="193"/>
      <c r="EZ204" s="193"/>
      <c r="FA204" s="193"/>
      <c r="FB204" s="193"/>
      <c r="FC204" s="193"/>
      <c r="FD204" s="193"/>
      <c r="FE204" s="193"/>
      <c r="FF204" s="193"/>
      <c r="FG204" s="193"/>
      <c r="FH204" s="193"/>
      <c r="FI204" s="193"/>
      <c r="FJ204" s="193"/>
      <c r="FK204" s="193"/>
      <c r="FL204" s="107"/>
      <c r="FM204" s="107"/>
      <c r="FN204" s="107"/>
      <c r="FO204" s="107"/>
      <c r="FP204" s="107"/>
      <c r="FQ204" s="107"/>
      <c r="FR204" s="107"/>
      <c r="FS204" s="107"/>
      <c r="FT204" s="107"/>
    </row>
    <row r="205" spans="1:176" ht="14.25" customHeight="1">
      <c r="A205" s="193"/>
      <c r="B205" s="226"/>
      <c r="C205" s="193"/>
      <c r="D205" s="193"/>
      <c r="E205" s="193"/>
      <c r="F205" s="226"/>
      <c r="G205" s="226"/>
      <c r="H205" s="193"/>
      <c r="I205" s="193"/>
      <c r="J205" s="193"/>
      <c r="K205" s="193"/>
      <c r="L205" s="193"/>
      <c r="M205" s="193"/>
      <c r="N205" s="193"/>
      <c r="O205" s="193"/>
      <c r="P205" s="193"/>
      <c r="Q205" s="193"/>
      <c r="R205" s="193"/>
      <c r="S205" s="193"/>
      <c r="T205" s="193"/>
      <c r="U205" s="193"/>
      <c r="V205" s="193"/>
      <c r="W205" s="193"/>
      <c r="X205" s="193"/>
      <c r="Y205" s="193"/>
      <c r="Z205" s="193"/>
      <c r="AA205" s="193"/>
      <c r="AB205" s="193"/>
      <c r="AC205" s="193"/>
      <c r="AD205" s="193"/>
      <c r="AE205" s="193"/>
      <c r="AF205" s="193"/>
      <c r="AG205" s="193"/>
      <c r="AH205" s="193"/>
      <c r="AI205" s="193"/>
      <c r="AJ205" s="193"/>
      <c r="AK205" s="193"/>
      <c r="AL205" s="193"/>
      <c r="AM205" s="193"/>
      <c r="AN205" s="193"/>
      <c r="AO205" s="193"/>
      <c r="AP205" s="193"/>
      <c r="AQ205" s="193"/>
      <c r="AR205" s="193"/>
      <c r="AS205" s="193"/>
      <c r="AT205" s="193"/>
      <c r="AU205" s="193"/>
      <c r="AV205" s="193"/>
      <c r="AW205" s="193"/>
      <c r="AX205" s="193"/>
      <c r="AY205" s="193"/>
      <c r="AZ205" s="193"/>
      <c r="BA205" s="193"/>
      <c r="BB205" s="193"/>
      <c r="BC205" s="193"/>
      <c r="BD205" s="193"/>
      <c r="BE205" s="193"/>
      <c r="BF205" s="193"/>
      <c r="BG205" s="193"/>
      <c r="BH205" s="193"/>
      <c r="BI205" s="193"/>
      <c r="BJ205" s="193"/>
      <c r="BK205" s="193"/>
      <c r="BL205" s="193"/>
      <c r="BM205" s="193"/>
      <c r="BN205" s="193"/>
      <c r="BO205" s="193"/>
      <c r="BP205" s="193"/>
      <c r="BQ205" s="193"/>
      <c r="BR205" s="193"/>
      <c r="BS205" s="193"/>
      <c r="BT205" s="193"/>
      <c r="BU205" s="193"/>
      <c r="BV205" s="193"/>
      <c r="BW205" s="193"/>
      <c r="BX205" s="193"/>
      <c r="BY205" s="193"/>
      <c r="BZ205" s="193"/>
      <c r="CA205" s="193"/>
      <c r="CB205" s="193"/>
      <c r="CC205" s="193"/>
      <c r="CD205" s="193"/>
      <c r="CE205" s="193"/>
      <c r="CF205" s="193"/>
      <c r="CG205" s="193"/>
      <c r="CH205" s="193"/>
      <c r="CI205" s="193"/>
      <c r="CJ205" s="193"/>
      <c r="CK205" s="193"/>
      <c r="CL205" s="193"/>
      <c r="CM205" s="193"/>
      <c r="CN205" s="193"/>
      <c r="CO205" s="193"/>
      <c r="CP205" s="193"/>
      <c r="CQ205" s="193"/>
      <c r="CR205" s="193"/>
      <c r="CS205" s="193"/>
      <c r="CT205" s="193"/>
      <c r="CU205" s="193"/>
      <c r="CV205" s="193"/>
      <c r="CW205" s="193"/>
      <c r="CX205" s="193"/>
      <c r="CY205" s="193"/>
      <c r="CZ205" s="193"/>
      <c r="DA205" s="193"/>
      <c r="DB205" s="193"/>
      <c r="DC205" s="193"/>
      <c r="DD205" s="193"/>
      <c r="DE205" s="193"/>
      <c r="DF205" s="193"/>
      <c r="DG205" s="193"/>
      <c r="DH205" s="193"/>
      <c r="DI205" s="193"/>
      <c r="DJ205" s="193"/>
      <c r="DK205" s="193"/>
      <c r="DL205" s="193"/>
      <c r="DM205" s="193"/>
      <c r="DN205" s="193"/>
      <c r="DO205" s="193"/>
      <c r="DP205" s="193"/>
      <c r="DQ205" s="193"/>
      <c r="DR205" s="193"/>
      <c r="DS205" s="193"/>
      <c r="DT205" s="193"/>
      <c r="DU205" s="193"/>
      <c r="DV205" s="193"/>
      <c r="DW205" s="193"/>
      <c r="DX205" s="193"/>
      <c r="DY205" s="193"/>
      <c r="DZ205" s="193"/>
      <c r="EA205" s="193"/>
      <c r="EB205" s="193"/>
      <c r="EC205" s="193"/>
      <c r="ED205" s="193"/>
      <c r="EE205" s="193"/>
      <c r="EF205" s="193"/>
      <c r="EG205" s="193"/>
      <c r="EH205" s="193"/>
      <c r="EI205" s="193"/>
      <c r="EJ205" s="193"/>
      <c r="EK205" s="193"/>
      <c r="EL205" s="193"/>
      <c r="EM205" s="193"/>
      <c r="EN205" s="193"/>
      <c r="EO205" s="193"/>
      <c r="EP205" s="193"/>
      <c r="EQ205" s="193"/>
      <c r="ER205" s="193"/>
      <c r="ES205" s="193"/>
      <c r="ET205" s="193"/>
      <c r="EU205" s="193"/>
      <c r="EV205" s="193"/>
      <c r="EW205" s="193"/>
      <c r="EX205" s="193"/>
      <c r="EY205" s="193"/>
      <c r="EZ205" s="193"/>
      <c r="FA205" s="193"/>
      <c r="FB205" s="193"/>
      <c r="FC205" s="193"/>
      <c r="FD205" s="193"/>
      <c r="FE205" s="193"/>
      <c r="FF205" s="193"/>
      <c r="FG205" s="193"/>
      <c r="FH205" s="193"/>
      <c r="FI205" s="193"/>
      <c r="FJ205" s="193"/>
      <c r="FK205" s="193"/>
      <c r="FL205" s="107"/>
      <c r="FM205" s="107"/>
      <c r="FN205" s="107"/>
      <c r="FO205" s="107"/>
      <c r="FP205" s="107"/>
      <c r="FQ205" s="107"/>
      <c r="FR205" s="107"/>
      <c r="FS205" s="107"/>
      <c r="FT205" s="107"/>
    </row>
    <row r="206" spans="1:176" ht="14.25" customHeight="1">
      <c r="A206" s="193"/>
      <c r="B206" s="226"/>
      <c r="C206" s="193"/>
      <c r="D206" s="193"/>
      <c r="E206" s="193"/>
      <c r="F206" s="226"/>
      <c r="G206" s="226"/>
      <c r="H206" s="193"/>
      <c r="I206" s="193"/>
      <c r="J206" s="193"/>
      <c r="K206" s="193"/>
      <c r="L206" s="193"/>
      <c r="M206" s="193"/>
      <c r="N206" s="193"/>
      <c r="O206" s="193"/>
      <c r="P206" s="193"/>
      <c r="Q206" s="193"/>
      <c r="R206" s="193"/>
      <c r="S206" s="193"/>
      <c r="T206" s="193"/>
      <c r="U206" s="193"/>
      <c r="V206" s="193"/>
      <c r="W206" s="193"/>
      <c r="X206" s="193"/>
      <c r="Y206" s="193"/>
      <c r="Z206" s="193"/>
      <c r="AA206" s="193"/>
      <c r="AB206" s="193"/>
      <c r="AC206" s="193"/>
      <c r="AD206" s="193"/>
      <c r="AE206" s="193"/>
      <c r="AF206" s="193"/>
      <c r="AG206" s="193"/>
      <c r="AH206" s="193"/>
      <c r="AI206" s="193"/>
      <c r="AJ206" s="193"/>
      <c r="AK206" s="193"/>
      <c r="AL206" s="193"/>
      <c r="AM206" s="193"/>
      <c r="AN206" s="193"/>
      <c r="AO206" s="193"/>
      <c r="AP206" s="193"/>
      <c r="AQ206" s="193"/>
      <c r="AR206" s="193"/>
      <c r="AS206" s="193"/>
      <c r="AT206" s="193"/>
      <c r="AU206" s="193"/>
      <c r="AV206" s="193"/>
      <c r="AW206" s="193"/>
      <c r="AX206" s="193"/>
      <c r="AY206" s="193"/>
      <c r="AZ206" s="193"/>
      <c r="BA206" s="193"/>
      <c r="BB206" s="193"/>
      <c r="BC206" s="193"/>
      <c r="BD206" s="193"/>
      <c r="BE206" s="193"/>
      <c r="BF206" s="193"/>
      <c r="BG206" s="193"/>
      <c r="BH206" s="193"/>
      <c r="BI206" s="193"/>
      <c r="BJ206" s="193"/>
      <c r="BK206" s="193"/>
      <c r="BL206" s="193"/>
      <c r="BM206" s="193"/>
      <c r="BN206" s="193"/>
      <c r="BO206" s="193"/>
      <c r="BP206" s="193"/>
      <c r="BQ206" s="193"/>
      <c r="BR206" s="193"/>
      <c r="BS206" s="193"/>
      <c r="BT206" s="193"/>
      <c r="BU206" s="193"/>
      <c r="BV206" s="193"/>
      <c r="BW206" s="193"/>
      <c r="BX206" s="193"/>
      <c r="BY206" s="193"/>
      <c r="BZ206" s="193"/>
      <c r="CA206" s="193"/>
      <c r="CB206" s="193"/>
      <c r="CC206" s="193"/>
      <c r="CD206" s="193"/>
      <c r="CE206" s="193"/>
      <c r="CF206" s="193"/>
      <c r="CG206" s="193"/>
      <c r="CH206" s="193"/>
      <c r="CI206" s="193"/>
      <c r="CJ206" s="193"/>
      <c r="CK206" s="193"/>
      <c r="CL206" s="193"/>
      <c r="CM206" s="193"/>
      <c r="CN206" s="193"/>
      <c r="CO206" s="193"/>
      <c r="CP206" s="193"/>
      <c r="CQ206" s="193"/>
      <c r="CR206" s="193"/>
      <c r="CS206" s="193"/>
      <c r="CT206" s="193"/>
      <c r="CU206" s="193"/>
      <c r="CV206" s="193"/>
      <c r="CW206" s="193"/>
      <c r="CX206" s="193"/>
      <c r="CY206" s="193"/>
      <c r="CZ206" s="193"/>
      <c r="DA206" s="193"/>
      <c r="DB206" s="193"/>
      <c r="DC206" s="193"/>
      <c r="DD206" s="193"/>
      <c r="DE206" s="193"/>
      <c r="DF206" s="193"/>
      <c r="DG206" s="193"/>
      <c r="DH206" s="193"/>
      <c r="DI206" s="193"/>
      <c r="DJ206" s="193"/>
      <c r="DK206" s="193"/>
      <c r="DL206" s="193"/>
      <c r="DM206" s="193"/>
      <c r="DN206" s="193"/>
      <c r="DO206" s="193"/>
      <c r="DP206" s="193"/>
      <c r="DQ206" s="193"/>
      <c r="DR206" s="193"/>
      <c r="DS206" s="193"/>
      <c r="DT206" s="193"/>
      <c r="DU206" s="193"/>
      <c r="DV206" s="193"/>
      <c r="DW206" s="193"/>
      <c r="DX206" s="193"/>
      <c r="DY206" s="193"/>
      <c r="DZ206" s="193"/>
      <c r="EA206" s="193"/>
      <c r="EB206" s="193"/>
      <c r="EC206" s="193"/>
      <c r="ED206" s="193"/>
      <c r="EE206" s="193"/>
      <c r="EF206" s="193"/>
      <c r="EG206" s="193"/>
      <c r="EH206" s="193"/>
      <c r="EI206" s="193"/>
      <c r="EJ206" s="193"/>
      <c r="EK206" s="193"/>
      <c r="EL206" s="193"/>
      <c r="EM206" s="193"/>
      <c r="EN206" s="193"/>
      <c r="EO206" s="193"/>
      <c r="EP206" s="193"/>
      <c r="EQ206" s="193"/>
      <c r="ER206" s="193"/>
      <c r="ES206" s="193"/>
      <c r="ET206" s="193"/>
      <c r="EU206" s="193"/>
      <c r="EV206" s="193"/>
      <c r="EW206" s="193"/>
      <c r="EX206" s="193"/>
      <c r="EY206" s="193"/>
      <c r="EZ206" s="193"/>
      <c r="FA206" s="193"/>
      <c r="FB206" s="193"/>
      <c r="FC206" s="193"/>
      <c r="FD206" s="193"/>
      <c r="FE206" s="193"/>
      <c r="FF206" s="193"/>
      <c r="FG206" s="193"/>
      <c r="FH206" s="193"/>
      <c r="FI206" s="193"/>
      <c r="FJ206" s="193"/>
      <c r="FK206" s="193"/>
      <c r="FL206" s="107"/>
      <c r="FM206" s="107"/>
      <c r="FN206" s="107"/>
      <c r="FO206" s="107"/>
      <c r="FP206" s="107"/>
      <c r="FQ206" s="107"/>
      <c r="FR206" s="107"/>
      <c r="FS206" s="107"/>
      <c r="FT206" s="107"/>
    </row>
    <row r="207" spans="1:176" ht="14.25" customHeight="1">
      <c r="A207" s="193"/>
      <c r="B207" s="226"/>
      <c r="C207" s="193"/>
      <c r="D207" s="193"/>
      <c r="E207" s="193"/>
      <c r="F207" s="226"/>
      <c r="G207" s="226"/>
      <c r="H207" s="193"/>
      <c r="I207" s="193"/>
      <c r="J207" s="193"/>
      <c r="K207" s="193"/>
      <c r="L207" s="193"/>
      <c r="M207" s="193"/>
      <c r="N207" s="193"/>
      <c r="O207" s="193"/>
      <c r="P207" s="193"/>
      <c r="Q207" s="193"/>
      <c r="R207" s="193"/>
      <c r="S207" s="193"/>
      <c r="T207" s="193"/>
      <c r="U207" s="193"/>
      <c r="V207" s="193"/>
      <c r="W207" s="193"/>
      <c r="X207" s="193"/>
      <c r="Y207" s="193"/>
      <c r="Z207" s="193"/>
      <c r="AA207" s="193"/>
      <c r="AB207" s="193"/>
      <c r="AC207" s="193"/>
      <c r="AD207" s="193"/>
      <c r="AE207" s="193"/>
      <c r="AF207" s="193"/>
      <c r="AG207" s="193"/>
      <c r="AH207" s="193"/>
      <c r="AI207" s="193"/>
      <c r="AJ207" s="193"/>
      <c r="AK207" s="193"/>
      <c r="AL207" s="193"/>
      <c r="AM207" s="193"/>
      <c r="AN207" s="193"/>
      <c r="AO207" s="193"/>
      <c r="AP207" s="193"/>
      <c r="AQ207" s="193"/>
      <c r="AR207" s="193"/>
      <c r="AS207" s="193"/>
      <c r="AT207" s="193"/>
      <c r="AU207" s="193"/>
      <c r="AV207" s="193"/>
      <c r="AW207" s="193"/>
      <c r="AX207" s="193"/>
      <c r="AY207" s="193"/>
      <c r="AZ207" s="193"/>
      <c r="BA207" s="193"/>
      <c r="BB207" s="193"/>
      <c r="BC207" s="193"/>
      <c r="BD207" s="193"/>
      <c r="BE207" s="193"/>
      <c r="BF207" s="193"/>
      <c r="BG207" s="193"/>
      <c r="BH207" s="193"/>
      <c r="BI207" s="193"/>
      <c r="BJ207" s="193"/>
      <c r="BK207" s="193"/>
      <c r="BL207" s="193"/>
      <c r="BM207" s="193"/>
      <c r="BN207" s="193"/>
      <c r="BO207" s="193"/>
      <c r="BP207" s="193"/>
      <c r="BQ207" s="193"/>
      <c r="BR207" s="193"/>
      <c r="BS207" s="193"/>
      <c r="BT207" s="193"/>
      <c r="BU207" s="193"/>
      <c r="BV207" s="193"/>
      <c r="BW207" s="193"/>
      <c r="BX207" s="193"/>
      <c r="BY207" s="193"/>
      <c r="BZ207" s="193"/>
      <c r="CA207" s="193"/>
      <c r="CB207" s="193"/>
      <c r="CC207" s="193"/>
      <c r="CD207" s="193"/>
      <c r="CE207" s="193"/>
      <c r="CF207" s="193"/>
      <c r="CG207" s="193"/>
      <c r="CH207" s="193"/>
      <c r="CI207" s="193"/>
      <c r="CJ207" s="193"/>
      <c r="CK207" s="193"/>
      <c r="CL207" s="193"/>
      <c r="CM207" s="193"/>
      <c r="CN207" s="193"/>
      <c r="CO207" s="193"/>
      <c r="CP207" s="193"/>
      <c r="CQ207" s="193"/>
      <c r="CR207" s="193"/>
      <c r="CS207" s="193"/>
      <c r="CT207" s="193"/>
      <c r="CU207" s="193"/>
      <c r="CV207" s="193"/>
      <c r="CW207" s="193"/>
      <c r="CX207" s="193"/>
      <c r="CY207" s="193"/>
      <c r="CZ207" s="193"/>
      <c r="DA207" s="193"/>
      <c r="DB207" s="193"/>
      <c r="DC207" s="193"/>
      <c r="DD207" s="193"/>
      <c r="DE207" s="193"/>
      <c r="DF207" s="193"/>
      <c r="DG207" s="193"/>
      <c r="DH207" s="193"/>
      <c r="DI207" s="193"/>
      <c r="DJ207" s="193"/>
      <c r="DK207" s="193"/>
      <c r="DL207" s="193"/>
      <c r="DM207" s="193"/>
      <c r="DN207" s="193"/>
      <c r="DO207" s="193"/>
      <c r="DP207" s="193"/>
      <c r="DQ207" s="193"/>
      <c r="DR207" s="193"/>
      <c r="DS207" s="193"/>
      <c r="DT207" s="193"/>
      <c r="DU207" s="193"/>
      <c r="DV207" s="193"/>
      <c r="DW207" s="193"/>
      <c r="DX207" s="193"/>
      <c r="DY207" s="193"/>
      <c r="DZ207" s="193"/>
      <c r="EA207" s="193"/>
      <c r="EB207" s="193"/>
      <c r="EC207" s="193"/>
      <c r="ED207" s="193"/>
      <c r="EE207" s="193"/>
      <c r="EF207" s="193"/>
      <c r="EG207" s="193"/>
      <c r="EH207" s="193"/>
      <c r="EI207" s="193"/>
      <c r="EJ207" s="193"/>
      <c r="EK207" s="193"/>
      <c r="EL207" s="193"/>
      <c r="EM207" s="193"/>
      <c r="EN207" s="193"/>
      <c r="EO207" s="193"/>
      <c r="EP207" s="193"/>
      <c r="EQ207" s="193"/>
      <c r="ER207" s="193"/>
      <c r="ES207" s="193"/>
      <c r="ET207" s="193"/>
      <c r="EU207" s="193"/>
      <c r="EV207" s="193"/>
      <c r="EW207" s="193"/>
      <c r="EX207" s="193"/>
      <c r="EY207" s="193"/>
      <c r="EZ207" s="193"/>
      <c r="FA207" s="193"/>
      <c r="FB207" s="193"/>
      <c r="FC207" s="193"/>
      <c r="FD207" s="193"/>
      <c r="FE207" s="193"/>
      <c r="FF207" s="193"/>
      <c r="FG207" s="193"/>
      <c r="FH207" s="193"/>
      <c r="FI207" s="193"/>
      <c r="FJ207" s="193"/>
      <c r="FK207" s="193"/>
      <c r="FL207" s="107"/>
      <c r="FM207" s="107"/>
      <c r="FN207" s="107"/>
      <c r="FO207" s="107"/>
      <c r="FP207" s="107"/>
      <c r="FQ207" s="107"/>
      <c r="FR207" s="107"/>
      <c r="FS207" s="107"/>
      <c r="FT207" s="107"/>
    </row>
    <row r="208" spans="1:176" ht="14.25" customHeight="1">
      <c r="A208" s="193"/>
      <c r="B208" s="226"/>
      <c r="C208" s="193"/>
      <c r="D208" s="193"/>
      <c r="E208" s="193"/>
      <c r="F208" s="226"/>
      <c r="G208" s="226"/>
      <c r="H208" s="193"/>
      <c r="I208" s="193"/>
      <c r="J208" s="193"/>
      <c r="K208" s="193"/>
      <c r="L208" s="193"/>
      <c r="M208" s="193"/>
      <c r="N208" s="193"/>
      <c r="O208" s="193"/>
      <c r="P208" s="193"/>
      <c r="Q208" s="193"/>
      <c r="R208" s="193"/>
      <c r="S208" s="193"/>
      <c r="T208" s="193"/>
      <c r="U208" s="193"/>
      <c r="V208" s="193"/>
      <c r="W208" s="193"/>
      <c r="X208" s="193"/>
      <c r="Y208" s="193"/>
      <c r="Z208" s="193"/>
      <c r="AA208" s="193"/>
      <c r="AB208" s="193"/>
      <c r="AC208" s="193"/>
      <c r="AD208" s="193"/>
      <c r="AE208" s="193"/>
      <c r="AF208" s="193"/>
      <c r="AG208" s="193"/>
      <c r="AH208" s="193"/>
      <c r="AI208" s="193"/>
      <c r="AJ208" s="193"/>
      <c r="AK208" s="193"/>
      <c r="AL208" s="193"/>
      <c r="AM208" s="193"/>
      <c r="AN208" s="193"/>
      <c r="AO208" s="193"/>
      <c r="AP208" s="193"/>
      <c r="AQ208" s="193"/>
      <c r="AR208" s="193"/>
      <c r="AS208" s="193"/>
      <c r="AT208" s="193"/>
      <c r="AU208" s="193"/>
      <c r="AV208" s="193"/>
      <c r="AW208" s="193"/>
      <c r="AX208" s="193"/>
      <c r="AY208" s="193"/>
      <c r="AZ208" s="193"/>
      <c r="BA208" s="193"/>
      <c r="BB208" s="193"/>
      <c r="BC208" s="193"/>
      <c r="BD208" s="193"/>
      <c r="BE208" s="193"/>
      <c r="BF208" s="193"/>
      <c r="BG208" s="193"/>
      <c r="BH208" s="193"/>
      <c r="BI208" s="193"/>
      <c r="BJ208" s="193"/>
      <c r="BK208" s="193"/>
      <c r="BL208" s="193"/>
      <c r="BM208" s="193"/>
      <c r="BN208" s="193"/>
      <c r="BO208" s="193"/>
      <c r="BP208" s="193"/>
      <c r="BQ208" s="193"/>
      <c r="BR208" s="193"/>
      <c r="BS208" s="193"/>
      <c r="BT208" s="193"/>
      <c r="BU208" s="193"/>
      <c r="BV208" s="193"/>
      <c r="BW208" s="193"/>
      <c r="BX208" s="193"/>
      <c r="BY208" s="193"/>
      <c r="BZ208" s="193"/>
      <c r="CA208" s="193"/>
      <c r="CB208" s="193"/>
      <c r="CC208" s="193"/>
      <c r="CD208" s="193"/>
      <c r="CE208" s="193"/>
      <c r="CF208" s="193"/>
      <c r="CG208" s="193"/>
      <c r="CH208" s="193"/>
      <c r="CI208" s="193"/>
      <c r="CJ208" s="193"/>
      <c r="CK208" s="193"/>
      <c r="CL208" s="193"/>
      <c r="CM208" s="193"/>
      <c r="CN208" s="193"/>
      <c r="CO208" s="193"/>
      <c r="CP208" s="193"/>
      <c r="CQ208" s="193"/>
      <c r="CR208" s="193"/>
      <c r="CS208" s="193"/>
      <c r="CT208" s="193"/>
      <c r="CU208" s="193"/>
      <c r="CV208" s="193"/>
      <c r="CW208" s="193"/>
      <c r="CX208" s="193"/>
      <c r="CY208" s="193"/>
      <c r="CZ208" s="193"/>
      <c r="DA208" s="193"/>
      <c r="DB208" s="193"/>
      <c r="DC208" s="193"/>
      <c r="DD208" s="193"/>
      <c r="DE208" s="193"/>
      <c r="DF208" s="193"/>
      <c r="DG208" s="193"/>
      <c r="DH208" s="193"/>
      <c r="DI208" s="193"/>
      <c r="DJ208" s="193"/>
      <c r="DK208" s="193"/>
      <c r="DL208" s="193"/>
      <c r="DM208" s="193"/>
      <c r="DN208" s="193"/>
      <c r="DO208" s="193"/>
      <c r="DP208" s="193"/>
      <c r="DQ208" s="193"/>
      <c r="DR208" s="193"/>
      <c r="DS208" s="193"/>
      <c r="DT208" s="193"/>
      <c r="DU208" s="193"/>
      <c r="DV208" s="193"/>
      <c r="DW208" s="193"/>
      <c r="DX208" s="193"/>
      <c r="DY208" s="193"/>
      <c r="DZ208" s="193"/>
      <c r="EA208" s="193"/>
      <c r="EB208" s="193"/>
      <c r="EC208" s="193"/>
      <c r="ED208" s="193"/>
      <c r="EE208" s="193"/>
      <c r="EF208" s="193"/>
      <c r="EG208" s="193"/>
      <c r="EH208" s="193"/>
      <c r="EI208" s="193"/>
      <c r="EJ208" s="193"/>
      <c r="EK208" s="193"/>
      <c r="EL208" s="193"/>
      <c r="EM208" s="193"/>
      <c r="EN208" s="193"/>
      <c r="EO208" s="193"/>
      <c r="EP208" s="193"/>
      <c r="EQ208" s="193"/>
      <c r="ER208" s="193"/>
      <c r="ES208" s="193"/>
      <c r="ET208" s="193"/>
      <c r="EU208" s="193"/>
      <c r="EV208" s="193"/>
      <c r="EW208" s="193"/>
      <c r="EX208" s="193"/>
      <c r="EY208" s="193"/>
      <c r="EZ208" s="193"/>
      <c r="FA208" s="193"/>
      <c r="FB208" s="193"/>
      <c r="FC208" s="193"/>
      <c r="FD208" s="193"/>
      <c r="FE208" s="193"/>
      <c r="FF208" s="193"/>
      <c r="FG208" s="193"/>
      <c r="FH208" s="193"/>
      <c r="FI208" s="193"/>
      <c r="FJ208" s="193"/>
      <c r="FK208" s="193"/>
      <c r="FL208" s="107"/>
      <c r="FM208" s="107"/>
      <c r="FN208" s="107"/>
      <c r="FO208" s="107"/>
      <c r="FP208" s="107"/>
      <c r="FQ208" s="107"/>
      <c r="FR208" s="107"/>
      <c r="FS208" s="107"/>
      <c r="FT208" s="107"/>
    </row>
    <row r="209" spans="1:176" ht="14.25" customHeight="1">
      <c r="A209" s="193"/>
      <c r="B209" s="226"/>
      <c r="C209" s="193"/>
      <c r="D209" s="193"/>
      <c r="E209" s="193"/>
      <c r="F209" s="226"/>
      <c r="G209" s="226"/>
      <c r="H209" s="193"/>
      <c r="I209" s="193"/>
      <c r="J209" s="193"/>
      <c r="K209" s="193"/>
      <c r="L209" s="193"/>
      <c r="M209" s="193"/>
      <c r="N209" s="193"/>
      <c r="O209" s="193"/>
      <c r="P209" s="193"/>
      <c r="Q209" s="193"/>
      <c r="R209" s="193"/>
      <c r="S209" s="193"/>
      <c r="T209" s="193"/>
      <c r="U209" s="193"/>
      <c r="V209" s="193"/>
      <c r="W209" s="193"/>
      <c r="X209" s="193"/>
      <c r="Y209" s="193"/>
      <c r="Z209" s="193"/>
      <c r="AA209" s="193"/>
      <c r="AB209" s="193"/>
      <c r="AC209" s="193"/>
      <c r="AD209" s="193"/>
      <c r="AE209" s="193"/>
      <c r="AF209" s="193"/>
      <c r="AG209" s="193"/>
      <c r="AH209" s="193"/>
      <c r="AI209" s="193"/>
      <c r="AJ209" s="193"/>
      <c r="AK209" s="193"/>
      <c r="AL209" s="193"/>
      <c r="AM209" s="193"/>
      <c r="AN209" s="193"/>
      <c r="AO209" s="193"/>
      <c r="AP209" s="193"/>
      <c r="AQ209" s="193"/>
      <c r="AR209" s="193"/>
      <c r="AS209" s="193"/>
      <c r="AT209" s="193"/>
      <c r="AU209" s="193"/>
      <c r="AV209" s="193"/>
      <c r="AW209" s="193"/>
      <c r="AX209" s="193"/>
      <c r="AY209" s="193"/>
      <c r="AZ209" s="193"/>
      <c r="BA209" s="193"/>
      <c r="BB209" s="193"/>
      <c r="BC209" s="193"/>
      <c r="BD209" s="193"/>
      <c r="BE209" s="193"/>
      <c r="BF209" s="193"/>
      <c r="BG209" s="193"/>
      <c r="BH209" s="193"/>
      <c r="BI209" s="193"/>
      <c r="BJ209" s="193"/>
      <c r="BK209" s="193"/>
      <c r="BL209" s="193"/>
      <c r="BM209" s="193"/>
      <c r="BN209" s="193"/>
      <c r="BO209" s="193"/>
      <c r="BP209" s="193"/>
      <c r="BQ209" s="193"/>
      <c r="BR209" s="193"/>
      <c r="BS209" s="193"/>
      <c r="BT209" s="193"/>
      <c r="BU209" s="193"/>
      <c r="BV209" s="193"/>
      <c r="BW209" s="193"/>
      <c r="BX209" s="193"/>
      <c r="BY209" s="193"/>
      <c r="BZ209" s="193"/>
      <c r="CA209" s="193"/>
      <c r="CB209" s="193"/>
      <c r="CC209" s="193"/>
      <c r="CD209" s="193"/>
      <c r="CE209" s="193"/>
      <c r="CF209" s="193"/>
      <c r="CG209" s="193"/>
      <c r="CH209" s="193"/>
      <c r="CI209" s="193"/>
      <c r="CJ209" s="193"/>
      <c r="CK209" s="193"/>
      <c r="CL209" s="193"/>
      <c r="CM209" s="193"/>
      <c r="CN209" s="193"/>
      <c r="CO209" s="193"/>
      <c r="CP209" s="193"/>
      <c r="CQ209" s="193"/>
      <c r="CR209" s="193"/>
      <c r="CS209" s="193"/>
      <c r="CT209" s="193"/>
      <c r="CU209" s="193"/>
      <c r="CV209" s="193"/>
      <c r="CW209" s="193"/>
      <c r="CX209" s="193"/>
      <c r="CY209" s="193"/>
      <c r="CZ209" s="193"/>
      <c r="DA209" s="193"/>
      <c r="DB209" s="193"/>
      <c r="DC209" s="193"/>
      <c r="DD209" s="193"/>
      <c r="DE209" s="193"/>
      <c r="DF209" s="193"/>
      <c r="DG209" s="193"/>
      <c r="DH209" s="193"/>
      <c r="DI209" s="193"/>
      <c r="DJ209" s="193"/>
      <c r="DK209" s="193"/>
      <c r="DL209" s="193"/>
      <c r="DM209" s="193"/>
      <c r="DN209" s="193"/>
      <c r="DO209" s="193"/>
      <c r="DP209" s="193"/>
      <c r="DQ209" s="193"/>
      <c r="DR209" s="193"/>
      <c r="DS209" s="193"/>
      <c r="DT209" s="193"/>
      <c r="DU209" s="193"/>
      <c r="DV209" s="193"/>
      <c r="DW209" s="193"/>
      <c r="DX209" s="193"/>
      <c r="DY209" s="193"/>
      <c r="DZ209" s="193"/>
      <c r="EA209" s="193"/>
      <c r="EB209" s="193"/>
      <c r="EC209" s="193"/>
      <c r="ED209" s="193"/>
      <c r="EE209" s="193"/>
      <c r="EF209" s="193"/>
      <c r="EG209" s="193"/>
      <c r="EH209" s="193"/>
      <c r="EI209" s="193"/>
      <c r="EJ209" s="193"/>
      <c r="EK209" s="193"/>
      <c r="EL209" s="193"/>
      <c r="EM209" s="193"/>
      <c r="EN209" s="193"/>
      <c r="EO209" s="193"/>
      <c r="EP209" s="193"/>
      <c r="EQ209" s="193"/>
      <c r="ER209" s="193"/>
      <c r="ES209" s="193"/>
      <c r="ET209" s="193"/>
      <c r="EU209" s="193"/>
      <c r="EV209" s="193"/>
      <c r="EW209" s="193"/>
      <c r="EX209" s="193"/>
      <c r="EY209" s="193"/>
      <c r="EZ209" s="193"/>
      <c r="FA209" s="193"/>
      <c r="FB209" s="193"/>
      <c r="FC209" s="193"/>
      <c r="FD209" s="193"/>
      <c r="FE209" s="193"/>
      <c r="FF209" s="193"/>
      <c r="FG209" s="193"/>
      <c r="FH209" s="193"/>
      <c r="FI209" s="193"/>
      <c r="FJ209" s="193"/>
      <c r="FK209" s="193"/>
      <c r="FL209" s="107"/>
      <c r="FM209" s="107"/>
      <c r="FN209" s="107"/>
      <c r="FO209" s="107"/>
      <c r="FP209" s="107"/>
      <c r="FQ209" s="107"/>
      <c r="FR209" s="107"/>
      <c r="FS209" s="107"/>
      <c r="FT209" s="107"/>
    </row>
    <row r="210" spans="1:176" ht="14.25" customHeight="1">
      <c r="A210" s="193"/>
      <c r="B210" s="226"/>
      <c r="C210" s="193"/>
      <c r="D210" s="193"/>
      <c r="E210" s="193"/>
      <c r="F210" s="226"/>
      <c r="G210" s="226"/>
      <c r="H210" s="193"/>
      <c r="I210" s="193"/>
      <c r="J210" s="193"/>
      <c r="K210" s="193"/>
      <c r="L210" s="193"/>
      <c r="M210" s="193"/>
      <c r="N210" s="193"/>
      <c r="O210" s="193"/>
      <c r="P210" s="193"/>
      <c r="Q210" s="193"/>
      <c r="R210" s="193"/>
      <c r="S210" s="193"/>
      <c r="T210" s="193"/>
      <c r="U210" s="193"/>
      <c r="V210" s="193"/>
      <c r="W210" s="193"/>
      <c r="X210" s="193"/>
      <c r="Y210" s="193"/>
      <c r="Z210" s="193"/>
      <c r="AA210" s="193"/>
      <c r="AB210" s="193"/>
      <c r="AC210" s="193"/>
      <c r="AD210" s="193"/>
      <c r="AE210" s="193"/>
      <c r="AF210" s="193"/>
      <c r="AG210" s="193"/>
      <c r="AH210" s="193"/>
      <c r="AI210" s="193"/>
      <c r="AJ210" s="193"/>
      <c r="AK210" s="193"/>
      <c r="AL210" s="193"/>
      <c r="AM210" s="193"/>
      <c r="AN210" s="193"/>
      <c r="AO210" s="193"/>
      <c r="AP210" s="193"/>
      <c r="AQ210" s="193"/>
      <c r="AR210" s="193"/>
      <c r="AS210" s="193"/>
      <c r="AT210" s="193"/>
      <c r="AU210" s="193"/>
      <c r="AV210" s="193"/>
      <c r="AW210" s="193"/>
      <c r="AX210" s="193"/>
      <c r="AY210" s="193"/>
      <c r="AZ210" s="193"/>
      <c r="BA210" s="193"/>
      <c r="BB210" s="193"/>
      <c r="BC210" s="193"/>
      <c r="BD210" s="193"/>
      <c r="BE210" s="193"/>
      <c r="BF210" s="193"/>
      <c r="BG210" s="193"/>
      <c r="BH210" s="193"/>
      <c r="BI210" s="193"/>
      <c r="BJ210" s="193"/>
      <c r="BK210" s="193"/>
      <c r="BL210" s="193"/>
      <c r="BM210" s="193"/>
      <c r="BN210" s="193"/>
      <c r="BO210" s="193"/>
      <c r="BP210" s="193"/>
      <c r="BQ210" s="193"/>
      <c r="BR210" s="193"/>
      <c r="BS210" s="193"/>
      <c r="BT210" s="193"/>
      <c r="BU210" s="193"/>
      <c r="BV210" s="193"/>
      <c r="BW210" s="193"/>
      <c r="BX210" s="193"/>
      <c r="BY210" s="193"/>
      <c r="BZ210" s="193"/>
      <c r="CA210" s="193"/>
      <c r="CB210" s="193"/>
      <c r="CC210" s="193"/>
      <c r="CD210" s="193"/>
      <c r="CE210" s="193"/>
      <c r="CF210" s="193"/>
      <c r="CG210" s="193"/>
      <c r="CH210" s="193"/>
      <c r="CI210" s="193"/>
      <c r="CJ210" s="193"/>
      <c r="CK210" s="193"/>
      <c r="CL210" s="193"/>
      <c r="CM210" s="193"/>
      <c r="CN210" s="193"/>
      <c r="CO210" s="193"/>
      <c r="CP210" s="193"/>
      <c r="CQ210" s="193"/>
      <c r="CR210" s="193"/>
      <c r="CS210" s="193"/>
      <c r="CT210" s="193"/>
      <c r="CU210" s="193"/>
      <c r="CV210" s="193"/>
      <c r="CW210" s="193"/>
      <c r="CX210" s="193"/>
      <c r="CY210" s="193"/>
      <c r="CZ210" s="193"/>
      <c r="DA210" s="193"/>
      <c r="DB210" s="193"/>
      <c r="DC210" s="193"/>
      <c r="DD210" s="193"/>
      <c r="DE210" s="193"/>
      <c r="DF210" s="193"/>
      <c r="DG210" s="193"/>
      <c r="DH210" s="193"/>
      <c r="DI210" s="193"/>
      <c r="DJ210" s="193"/>
      <c r="DK210" s="193"/>
      <c r="DL210" s="193"/>
      <c r="DM210" s="193"/>
      <c r="DN210" s="193"/>
      <c r="DO210" s="193"/>
      <c r="DP210" s="193"/>
      <c r="DQ210" s="193"/>
      <c r="DR210" s="193"/>
      <c r="DS210" s="193"/>
      <c r="DT210" s="193"/>
      <c r="DU210" s="193"/>
      <c r="DV210" s="193"/>
      <c r="DW210" s="193"/>
      <c r="DX210" s="193"/>
      <c r="DY210" s="193"/>
      <c r="DZ210" s="193"/>
      <c r="EA210" s="193"/>
      <c r="EB210" s="193"/>
      <c r="EC210" s="193"/>
      <c r="ED210" s="193"/>
      <c r="EE210" s="193"/>
      <c r="EF210" s="193"/>
      <c r="EG210" s="193"/>
      <c r="EH210" s="193"/>
      <c r="EI210" s="193"/>
      <c r="EJ210" s="193"/>
      <c r="EK210" s="193"/>
      <c r="EL210" s="193"/>
      <c r="EM210" s="193"/>
      <c r="EN210" s="193"/>
      <c r="EO210" s="193"/>
      <c r="EP210" s="193"/>
      <c r="EQ210" s="193"/>
      <c r="ER210" s="193"/>
      <c r="ES210" s="193"/>
      <c r="ET210" s="193"/>
      <c r="EU210" s="193"/>
      <c r="EV210" s="193"/>
      <c r="EW210" s="193"/>
      <c r="EX210" s="193"/>
      <c r="EY210" s="193"/>
      <c r="EZ210" s="193"/>
      <c r="FA210" s="193"/>
      <c r="FB210" s="193"/>
      <c r="FC210" s="193"/>
      <c r="FD210" s="193"/>
      <c r="FE210" s="193"/>
      <c r="FF210" s="193"/>
      <c r="FG210" s="193"/>
      <c r="FH210" s="193"/>
      <c r="FI210" s="193"/>
      <c r="FJ210" s="193"/>
      <c r="FK210" s="193"/>
      <c r="FL210" s="107"/>
      <c r="FM210" s="107"/>
      <c r="FN210" s="107"/>
      <c r="FO210" s="107"/>
      <c r="FP210" s="107"/>
      <c r="FQ210" s="107"/>
      <c r="FR210" s="107"/>
      <c r="FS210" s="107"/>
      <c r="FT210" s="107"/>
    </row>
    <row r="211" spans="1:176" ht="14.25" customHeight="1">
      <c r="A211" s="193"/>
      <c r="B211" s="226"/>
      <c r="C211" s="193"/>
      <c r="D211" s="193"/>
      <c r="E211" s="193"/>
      <c r="F211" s="226"/>
      <c r="G211" s="226"/>
      <c r="H211" s="193"/>
      <c r="I211" s="193"/>
      <c r="J211" s="193"/>
      <c r="K211" s="193"/>
      <c r="L211" s="193"/>
      <c r="M211" s="193"/>
      <c r="N211" s="193"/>
      <c r="O211" s="193"/>
      <c r="P211" s="193"/>
      <c r="Q211" s="193"/>
      <c r="R211" s="193"/>
      <c r="S211" s="193"/>
      <c r="T211" s="193"/>
      <c r="U211" s="193"/>
      <c r="V211" s="193"/>
      <c r="W211" s="193"/>
      <c r="X211" s="193"/>
      <c r="Y211" s="193"/>
      <c r="Z211" s="193"/>
      <c r="AA211" s="193"/>
      <c r="AB211" s="193"/>
      <c r="AC211" s="193"/>
      <c r="AD211" s="193"/>
      <c r="AE211" s="193"/>
      <c r="AF211" s="193"/>
      <c r="AG211" s="193"/>
      <c r="AH211" s="193"/>
      <c r="AI211" s="193"/>
      <c r="AJ211" s="193"/>
      <c r="AK211" s="193"/>
      <c r="AL211" s="193"/>
      <c r="AM211" s="193"/>
      <c r="AN211" s="193"/>
      <c r="AO211" s="193"/>
      <c r="AP211" s="193"/>
      <c r="AQ211" s="193"/>
      <c r="AR211" s="193"/>
      <c r="AS211" s="193"/>
      <c r="AT211" s="193"/>
      <c r="AU211" s="193"/>
      <c r="AV211" s="193"/>
      <c r="AW211" s="193"/>
      <c r="AX211" s="193"/>
      <c r="AY211" s="193"/>
      <c r="AZ211" s="193"/>
      <c r="BA211" s="193"/>
      <c r="BB211" s="193"/>
      <c r="BC211" s="193"/>
      <c r="BD211" s="193"/>
      <c r="BE211" s="193"/>
      <c r="BF211" s="193"/>
      <c r="BG211" s="193"/>
      <c r="BH211" s="193"/>
      <c r="BI211" s="193"/>
      <c r="BJ211" s="193"/>
      <c r="BK211" s="193"/>
      <c r="BL211" s="193"/>
      <c r="BM211" s="193"/>
      <c r="BN211" s="193"/>
      <c r="BO211" s="193"/>
      <c r="BP211" s="193"/>
      <c r="BQ211" s="193"/>
      <c r="BR211" s="193"/>
      <c r="BS211" s="193"/>
      <c r="BT211" s="193"/>
      <c r="BU211" s="193"/>
      <c r="BV211" s="193"/>
      <c r="BW211" s="193"/>
      <c r="BX211" s="193"/>
      <c r="BY211" s="193"/>
      <c r="BZ211" s="193"/>
      <c r="CA211" s="193"/>
      <c r="CB211" s="193"/>
      <c r="CC211" s="193"/>
      <c r="CD211" s="193"/>
      <c r="CE211" s="193"/>
      <c r="CF211" s="193"/>
      <c r="CG211" s="193"/>
      <c r="CH211" s="193"/>
      <c r="CI211" s="193"/>
      <c r="CJ211" s="193"/>
      <c r="CK211" s="193"/>
      <c r="CL211" s="193"/>
      <c r="CM211" s="193"/>
      <c r="CN211" s="193"/>
      <c r="CO211" s="193"/>
      <c r="CP211" s="193"/>
      <c r="CQ211" s="193"/>
      <c r="CR211" s="193"/>
      <c r="CS211" s="193"/>
      <c r="CT211" s="193"/>
      <c r="CU211" s="193"/>
      <c r="CV211" s="193"/>
      <c r="CW211" s="193"/>
      <c r="CX211" s="193"/>
      <c r="CY211" s="193"/>
      <c r="CZ211" s="193"/>
      <c r="DA211" s="193"/>
      <c r="DB211" s="193"/>
      <c r="DC211" s="193"/>
      <c r="DD211" s="193"/>
      <c r="DE211" s="193"/>
      <c r="DF211" s="193"/>
      <c r="DG211" s="193"/>
      <c r="DH211" s="193"/>
      <c r="DI211" s="193"/>
      <c r="DJ211" s="193"/>
      <c r="DK211" s="193"/>
      <c r="DL211" s="193"/>
      <c r="DM211" s="193"/>
      <c r="DN211" s="193"/>
      <c r="DO211" s="193"/>
      <c r="DP211" s="193"/>
      <c r="DQ211" s="193"/>
      <c r="DR211" s="193"/>
      <c r="DS211" s="193"/>
      <c r="DT211" s="193"/>
      <c r="DU211" s="193"/>
      <c r="DV211" s="193"/>
      <c r="DW211" s="193"/>
      <c r="DX211" s="193"/>
      <c r="DY211" s="193"/>
      <c r="DZ211" s="193"/>
      <c r="EA211" s="193"/>
      <c r="EB211" s="193"/>
      <c r="EC211" s="193"/>
      <c r="ED211" s="193"/>
      <c r="EE211" s="193"/>
      <c r="EF211" s="193"/>
      <c r="EG211" s="193"/>
      <c r="EH211" s="193"/>
      <c r="EI211" s="193"/>
      <c r="EJ211" s="193"/>
      <c r="EK211" s="193"/>
      <c r="EL211" s="193"/>
      <c r="EM211" s="193"/>
      <c r="EN211" s="193"/>
      <c r="EO211" s="193"/>
      <c r="EP211" s="193"/>
      <c r="EQ211" s="193"/>
      <c r="ER211" s="193"/>
      <c r="ES211" s="193"/>
      <c r="ET211" s="193"/>
      <c r="EU211" s="193"/>
      <c r="EV211" s="193"/>
      <c r="EW211" s="193"/>
      <c r="EX211" s="193"/>
      <c r="EY211" s="193"/>
      <c r="EZ211" s="193"/>
      <c r="FA211" s="193"/>
      <c r="FB211" s="193"/>
      <c r="FC211" s="193"/>
      <c r="FD211" s="193"/>
      <c r="FE211" s="193"/>
      <c r="FF211" s="193"/>
      <c r="FG211" s="193"/>
      <c r="FH211" s="193"/>
      <c r="FI211" s="193"/>
      <c r="FJ211" s="193"/>
      <c r="FK211" s="193"/>
      <c r="FL211" s="107"/>
      <c r="FM211" s="107"/>
      <c r="FN211" s="107"/>
      <c r="FO211" s="107"/>
      <c r="FP211" s="107"/>
      <c r="FQ211" s="107"/>
      <c r="FR211" s="107"/>
      <c r="FS211" s="107"/>
      <c r="FT211" s="107"/>
    </row>
    <row r="212" spans="1:176" ht="14.25" customHeight="1">
      <c r="A212" s="193"/>
      <c r="B212" s="226"/>
      <c r="C212" s="193"/>
      <c r="D212" s="193"/>
      <c r="E212" s="193"/>
      <c r="F212" s="226"/>
      <c r="G212" s="226"/>
      <c r="H212" s="193"/>
      <c r="I212" s="193"/>
      <c r="J212" s="193"/>
      <c r="K212" s="193"/>
      <c r="L212" s="193"/>
      <c r="M212" s="193"/>
      <c r="N212" s="193"/>
      <c r="O212" s="193"/>
      <c r="P212" s="193"/>
      <c r="Q212" s="193"/>
      <c r="R212" s="193"/>
      <c r="S212" s="193"/>
      <c r="T212" s="193"/>
      <c r="U212" s="193"/>
      <c r="V212" s="193"/>
      <c r="W212" s="193"/>
      <c r="X212" s="193"/>
      <c r="Y212" s="193"/>
      <c r="Z212" s="193"/>
      <c r="AA212" s="193"/>
      <c r="AB212" s="193"/>
      <c r="AC212" s="193"/>
      <c r="AD212" s="193"/>
      <c r="AE212" s="193"/>
      <c r="AF212" s="193"/>
      <c r="AG212" s="193"/>
      <c r="AH212" s="193"/>
      <c r="AI212" s="193"/>
      <c r="AJ212" s="193"/>
      <c r="AK212" s="193"/>
      <c r="AL212" s="193"/>
      <c r="AM212" s="193"/>
      <c r="AN212" s="193"/>
      <c r="AO212" s="193"/>
      <c r="AP212" s="193"/>
      <c r="AQ212" s="193"/>
      <c r="AR212" s="193"/>
      <c r="AS212" s="193"/>
      <c r="AT212" s="193"/>
      <c r="AU212" s="193"/>
      <c r="AV212" s="193"/>
      <c r="AW212" s="193"/>
      <c r="AX212" s="193"/>
      <c r="AY212" s="193"/>
      <c r="AZ212" s="193"/>
      <c r="BA212" s="193"/>
      <c r="BB212" s="193"/>
      <c r="BC212" s="193"/>
      <c r="BD212" s="193"/>
      <c r="BE212" s="193"/>
      <c r="BF212" s="193"/>
      <c r="BG212" s="193"/>
      <c r="BH212" s="193"/>
      <c r="BI212" s="193"/>
      <c r="BJ212" s="193"/>
      <c r="BK212" s="193"/>
      <c r="BL212" s="193"/>
      <c r="BM212" s="193"/>
      <c r="BN212" s="193"/>
      <c r="BO212" s="193"/>
      <c r="BP212" s="193"/>
      <c r="BQ212" s="193"/>
      <c r="BR212" s="193"/>
      <c r="BS212" s="193"/>
      <c r="BT212" s="193"/>
      <c r="BU212" s="193"/>
      <c r="BV212" s="193"/>
      <c r="BW212" s="193"/>
      <c r="BX212" s="193"/>
      <c r="BY212" s="193"/>
      <c r="BZ212" s="193"/>
      <c r="CA212" s="193"/>
      <c r="CB212" s="193"/>
      <c r="CC212" s="193"/>
      <c r="CD212" s="193"/>
      <c r="CE212" s="193"/>
      <c r="CF212" s="193"/>
      <c r="CG212" s="193"/>
      <c r="CH212" s="193"/>
      <c r="CI212" s="193"/>
      <c r="CJ212" s="193"/>
      <c r="CK212" s="193"/>
      <c r="CL212" s="193"/>
      <c r="CM212" s="193"/>
      <c r="CN212" s="193"/>
      <c r="CO212" s="193"/>
      <c r="CP212" s="193"/>
      <c r="CQ212" s="193"/>
      <c r="CR212" s="193"/>
      <c r="CS212" s="193"/>
      <c r="CT212" s="193"/>
      <c r="CU212" s="193"/>
      <c r="CV212" s="193"/>
      <c r="CW212" s="193"/>
      <c r="CX212" s="193"/>
      <c r="CY212" s="193"/>
      <c r="CZ212" s="193"/>
      <c r="DA212" s="193"/>
      <c r="DB212" s="193"/>
      <c r="DC212" s="193"/>
      <c r="DD212" s="193"/>
      <c r="DE212" s="193"/>
      <c r="DF212" s="193"/>
      <c r="DG212" s="193"/>
      <c r="DH212" s="193"/>
      <c r="DI212" s="193"/>
      <c r="DJ212" s="193"/>
      <c r="DK212" s="193"/>
      <c r="DL212" s="193"/>
      <c r="DM212" s="193"/>
      <c r="DN212" s="193"/>
      <c r="DO212" s="193"/>
      <c r="DP212" s="193"/>
      <c r="DQ212" s="193"/>
      <c r="DR212" s="193"/>
      <c r="DS212" s="193"/>
      <c r="DT212" s="193"/>
      <c r="DU212" s="193"/>
      <c r="DV212" s="193"/>
      <c r="DW212" s="193"/>
      <c r="DX212" s="193"/>
      <c r="DY212" s="193"/>
      <c r="DZ212" s="193"/>
      <c r="EA212" s="193"/>
      <c r="EB212" s="193"/>
      <c r="EC212" s="193"/>
      <c r="ED212" s="193"/>
      <c r="EE212" s="193"/>
      <c r="EF212" s="193"/>
      <c r="EG212" s="193"/>
      <c r="EH212" s="193"/>
      <c r="EI212" s="193"/>
      <c r="EJ212" s="193"/>
      <c r="EK212" s="193"/>
      <c r="EL212" s="193"/>
      <c r="EM212" s="193"/>
      <c r="EN212" s="193"/>
      <c r="EO212" s="193"/>
      <c r="EP212" s="193"/>
      <c r="EQ212" s="193"/>
      <c r="ER212" s="193"/>
      <c r="ES212" s="193"/>
      <c r="ET212" s="193"/>
      <c r="EU212" s="193"/>
      <c r="EV212" s="193"/>
      <c r="EW212" s="193"/>
      <c r="EX212" s="193"/>
      <c r="EY212" s="193"/>
      <c r="EZ212" s="193"/>
      <c r="FA212" s="193"/>
      <c r="FB212" s="193"/>
      <c r="FC212" s="193"/>
      <c r="FD212" s="193"/>
      <c r="FE212" s="193"/>
      <c r="FF212" s="193"/>
      <c r="FG212" s="193"/>
      <c r="FH212" s="193"/>
      <c r="FI212" s="193"/>
      <c r="FJ212" s="193"/>
      <c r="FK212" s="193"/>
      <c r="FL212" s="107"/>
      <c r="FM212" s="107"/>
      <c r="FN212" s="107"/>
      <c r="FO212" s="107"/>
      <c r="FP212" s="107"/>
      <c r="FQ212" s="107"/>
      <c r="FR212" s="107"/>
      <c r="FS212" s="107"/>
      <c r="FT212" s="107"/>
    </row>
    <row r="213" spans="1:176" ht="14.25" customHeight="1">
      <c r="A213" s="193"/>
      <c r="B213" s="226"/>
      <c r="C213" s="193"/>
      <c r="D213" s="193"/>
      <c r="E213" s="193"/>
      <c r="F213" s="226"/>
      <c r="G213" s="226"/>
      <c r="H213" s="193"/>
      <c r="I213" s="193"/>
      <c r="J213" s="193"/>
      <c r="K213" s="193"/>
      <c r="L213" s="193"/>
      <c r="M213" s="193"/>
      <c r="N213" s="193"/>
      <c r="O213" s="193"/>
      <c r="P213" s="193"/>
      <c r="Q213" s="193"/>
      <c r="R213" s="193"/>
      <c r="S213" s="193"/>
      <c r="T213" s="193"/>
      <c r="U213" s="193"/>
      <c r="V213" s="193"/>
      <c r="W213" s="193"/>
      <c r="X213" s="193"/>
      <c r="Y213" s="193"/>
      <c r="Z213" s="193"/>
      <c r="AA213" s="193"/>
      <c r="AB213" s="193"/>
      <c r="AC213" s="193"/>
      <c r="AD213" s="193"/>
      <c r="AE213" s="193"/>
      <c r="AF213" s="193"/>
      <c r="AG213" s="193"/>
      <c r="AH213" s="193"/>
      <c r="AI213" s="193"/>
      <c r="AJ213" s="193"/>
      <c r="AK213" s="193"/>
      <c r="AL213" s="193"/>
      <c r="AM213" s="193"/>
      <c r="AN213" s="193"/>
      <c r="AO213" s="193"/>
      <c r="AP213" s="193"/>
      <c r="AQ213" s="193"/>
      <c r="AR213" s="193"/>
      <c r="AS213" s="193"/>
      <c r="AT213" s="193"/>
      <c r="AU213" s="193"/>
      <c r="AV213" s="193"/>
      <c r="AW213" s="193"/>
      <c r="AX213" s="193"/>
      <c r="AY213" s="193"/>
      <c r="AZ213" s="193"/>
      <c r="BA213" s="193"/>
      <c r="BB213" s="193"/>
      <c r="BC213" s="193"/>
      <c r="BD213" s="193"/>
      <c r="BE213" s="193"/>
      <c r="BF213" s="193"/>
      <c r="BG213" s="193"/>
      <c r="BH213" s="193"/>
      <c r="BI213" s="193"/>
      <c r="BJ213" s="193"/>
      <c r="BK213" s="193"/>
      <c r="BL213" s="193"/>
      <c r="BM213" s="193"/>
      <c r="BN213" s="193"/>
      <c r="BO213" s="193"/>
      <c r="BP213" s="193"/>
      <c r="BQ213" s="193"/>
      <c r="BR213" s="193"/>
      <c r="BS213" s="193"/>
      <c r="BT213" s="193"/>
      <c r="BU213" s="193"/>
      <c r="BV213" s="193"/>
      <c r="BW213" s="193"/>
      <c r="BX213" s="193"/>
      <c r="BY213" s="193"/>
      <c r="BZ213" s="193"/>
      <c r="CA213" s="193"/>
      <c r="CB213" s="193"/>
      <c r="CC213" s="193"/>
      <c r="CD213" s="193"/>
      <c r="CE213" s="193"/>
      <c r="CF213" s="193"/>
      <c r="CG213" s="193"/>
      <c r="CH213" s="193"/>
      <c r="CI213" s="193"/>
      <c r="CJ213" s="193"/>
      <c r="CK213" s="193"/>
      <c r="CL213" s="193"/>
      <c r="CM213" s="193"/>
      <c r="CN213" s="193"/>
      <c r="CO213" s="193"/>
      <c r="CP213" s="193"/>
      <c r="CQ213" s="193"/>
      <c r="CR213" s="193"/>
      <c r="CS213" s="193"/>
      <c r="CT213" s="193"/>
      <c r="CU213" s="193"/>
      <c r="CV213" s="193"/>
      <c r="CW213" s="193"/>
      <c r="CX213" s="193"/>
      <c r="CY213" s="193"/>
      <c r="CZ213" s="193"/>
      <c r="DA213" s="193"/>
      <c r="DB213" s="193"/>
      <c r="DC213" s="193"/>
      <c r="DD213" s="193"/>
      <c r="DE213" s="193"/>
      <c r="DF213" s="193"/>
      <c r="DG213" s="193"/>
      <c r="DH213" s="193"/>
      <c r="DI213" s="193"/>
      <c r="DJ213" s="193"/>
      <c r="DK213" s="193"/>
      <c r="DL213" s="193"/>
      <c r="DM213" s="193"/>
      <c r="DN213" s="193"/>
      <c r="DO213" s="193"/>
      <c r="DP213" s="193"/>
      <c r="DQ213" s="193"/>
      <c r="DR213" s="193"/>
      <c r="DS213" s="193"/>
      <c r="DT213" s="193"/>
      <c r="DU213" s="193"/>
      <c r="DV213" s="193"/>
      <c r="DW213" s="193"/>
      <c r="DX213" s="193"/>
      <c r="DY213" s="193"/>
      <c r="DZ213" s="193"/>
      <c r="EA213" s="193"/>
      <c r="EB213" s="193"/>
      <c r="EC213" s="193"/>
      <c r="ED213" s="193"/>
      <c r="EE213" s="193"/>
      <c r="EF213" s="193"/>
      <c r="EG213" s="193"/>
      <c r="EH213" s="193"/>
      <c r="EI213" s="193"/>
      <c r="EJ213" s="193"/>
      <c r="EK213" s="193"/>
      <c r="EL213" s="193"/>
      <c r="EM213" s="193"/>
      <c r="EN213" s="193"/>
      <c r="EO213" s="193"/>
      <c r="EP213" s="193"/>
      <c r="EQ213" s="193"/>
      <c r="ER213" s="193"/>
      <c r="ES213" s="193"/>
      <c r="ET213" s="193"/>
      <c r="EU213" s="193"/>
      <c r="EV213" s="193"/>
      <c r="EW213" s="193"/>
      <c r="EX213" s="193"/>
      <c r="EY213" s="193"/>
      <c r="EZ213" s="193"/>
      <c r="FA213" s="193"/>
      <c r="FB213" s="193"/>
      <c r="FC213" s="193"/>
      <c r="FD213" s="193"/>
      <c r="FE213" s="193"/>
      <c r="FF213" s="193"/>
      <c r="FG213" s="193"/>
      <c r="FH213" s="193"/>
      <c r="FI213" s="193"/>
      <c r="FJ213" s="193"/>
      <c r="FK213" s="193"/>
      <c r="FL213" s="107"/>
      <c r="FM213" s="107"/>
      <c r="FN213" s="107"/>
      <c r="FO213" s="107"/>
      <c r="FP213" s="107"/>
      <c r="FQ213" s="107"/>
      <c r="FR213" s="107"/>
      <c r="FS213" s="107"/>
      <c r="FT213" s="107"/>
    </row>
    <row r="214" spans="1:176" ht="14.25" customHeight="1">
      <c r="A214" s="193"/>
      <c r="B214" s="226"/>
      <c r="C214" s="193"/>
      <c r="D214" s="193"/>
      <c r="E214" s="193"/>
      <c r="F214" s="226"/>
      <c r="G214" s="226"/>
      <c r="H214" s="193"/>
      <c r="I214" s="193"/>
      <c r="J214" s="193"/>
      <c r="K214" s="193"/>
      <c r="L214" s="193"/>
      <c r="M214" s="193"/>
      <c r="N214" s="193"/>
      <c r="O214" s="193"/>
      <c r="P214" s="193"/>
      <c r="Q214" s="193"/>
      <c r="R214" s="193"/>
      <c r="S214" s="193"/>
      <c r="T214" s="193"/>
      <c r="U214" s="193"/>
      <c r="V214" s="193"/>
      <c r="W214" s="193"/>
      <c r="X214" s="193"/>
      <c r="Y214" s="193"/>
      <c r="Z214" s="193"/>
      <c r="AA214" s="193"/>
      <c r="AB214" s="193"/>
      <c r="AC214" s="193"/>
      <c r="AD214" s="193"/>
      <c r="AE214" s="193"/>
      <c r="AF214" s="193"/>
      <c r="AG214" s="193"/>
      <c r="AH214" s="193"/>
      <c r="AI214" s="193"/>
      <c r="AJ214" s="193"/>
      <c r="AK214" s="193"/>
      <c r="AL214" s="193"/>
      <c r="AM214" s="193"/>
      <c r="AN214" s="193"/>
      <c r="AO214" s="193"/>
      <c r="AP214" s="193"/>
      <c r="AQ214" s="193"/>
      <c r="AR214" s="193"/>
      <c r="AS214" s="193"/>
      <c r="AT214" s="193"/>
      <c r="AU214" s="193"/>
      <c r="AV214" s="193"/>
      <c r="AW214" s="193"/>
      <c r="AX214" s="193"/>
      <c r="AY214" s="193"/>
      <c r="AZ214" s="193"/>
      <c r="BA214" s="193"/>
      <c r="BB214" s="193"/>
      <c r="BC214" s="193"/>
      <c r="BD214" s="193"/>
      <c r="BE214" s="193"/>
      <c r="BF214" s="193"/>
      <c r="BG214" s="193"/>
      <c r="BH214" s="193"/>
      <c r="BI214" s="193"/>
      <c r="BJ214" s="193"/>
      <c r="BK214" s="193"/>
      <c r="BL214" s="193"/>
      <c r="BM214" s="193"/>
      <c r="BN214" s="193"/>
      <c r="BO214" s="193"/>
      <c r="BP214" s="193"/>
      <c r="BQ214" s="193"/>
      <c r="BR214" s="193"/>
      <c r="BS214" s="193"/>
      <c r="BT214" s="193"/>
      <c r="BU214" s="193"/>
      <c r="BV214" s="193"/>
      <c r="BW214" s="193"/>
      <c r="BX214" s="193"/>
      <c r="BY214" s="193"/>
      <c r="BZ214" s="193"/>
      <c r="CA214" s="193"/>
      <c r="CB214" s="193"/>
      <c r="CC214" s="193"/>
      <c r="CD214" s="193"/>
      <c r="CE214" s="193"/>
      <c r="CF214" s="193"/>
      <c r="CG214" s="193"/>
      <c r="CH214" s="193"/>
      <c r="CI214" s="193"/>
      <c r="CJ214" s="193"/>
      <c r="CK214" s="193"/>
      <c r="CL214" s="193"/>
      <c r="CM214" s="193"/>
      <c r="CN214" s="193"/>
      <c r="CO214" s="193"/>
      <c r="CP214" s="193"/>
      <c r="CQ214" s="193"/>
      <c r="CR214" s="193"/>
      <c r="CS214" s="193"/>
      <c r="CT214" s="193"/>
      <c r="CU214" s="193"/>
      <c r="CV214" s="193"/>
      <c r="CW214" s="193"/>
      <c r="CX214" s="193"/>
      <c r="CY214" s="193"/>
      <c r="CZ214" s="193"/>
      <c r="DA214" s="193"/>
      <c r="DB214" s="193"/>
      <c r="DC214" s="193"/>
      <c r="DD214" s="193"/>
      <c r="DE214" s="193"/>
      <c r="DF214" s="193"/>
      <c r="DG214" s="193"/>
      <c r="DH214" s="193"/>
      <c r="DI214" s="193"/>
      <c r="DJ214" s="193"/>
      <c r="DK214" s="193"/>
      <c r="DL214" s="193"/>
      <c r="DM214" s="193"/>
      <c r="DN214" s="193"/>
      <c r="DO214" s="193"/>
      <c r="DP214" s="193"/>
      <c r="DQ214" s="193"/>
      <c r="DR214" s="193"/>
      <c r="DS214" s="193"/>
      <c r="DT214" s="193"/>
      <c r="DU214" s="193"/>
      <c r="DV214" s="193"/>
      <c r="DW214" s="193"/>
      <c r="DX214" s="193"/>
      <c r="DY214" s="193"/>
      <c r="DZ214" s="193"/>
      <c r="EA214" s="193"/>
      <c r="EB214" s="193"/>
      <c r="EC214" s="193"/>
      <c r="ED214" s="193"/>
      <c r="EE214" s="193"/>
      <c r="EF214" s="193"/>
      <c r="EG214" s="193"/>
      <c r="EH214" s="193"/>
      <c r="EI214" s="193"/>
      <c r="EJ214" s="193"/>
      <c r="EK214" s="193"/>
      <c r="EL214" s="193"/>
      <c r="EM214" s="193"/>
      <c r="EN214" s="193"/>
      <c r="EO214" s="193"/>
      <c r="EP214" s="193"/>
      <c r="EQ214" s="193"/>
      <c r="ER214" s="193"/>
      <c r="ES214" s="193"/>
      <c r="ET214" s="193"/>
      <c r="EU214" s="193"/>
      <c r="EV214" s="193"/>
      <c r="EW214" s="193"/>
      <c r="EX214" s="193"/>
      <c r="EY214" s="193"/>
      <c r="EZ214" s="193"/>
      <c r="FA214" s="193"/>
      <c r="FB214" s="193"/>
      <c r="FC214" s="193"/>
      <c r="FD214" s="193"/>
      <c r="FE214" s="193"/>
      <c r="FF214" s="193"/>
      <c r="FG214" s="193"/>
      <c r="FH214" s="193"/>
      <c r="FI214" s="193"/>
      <c r="FJ214" s="193"/>
      <c r="FK214" s="193"/>
      <c r="FL214" s="107"/>
      <c r="FM214" s="107"/>
      <c r="FN214" s="107"/>
      <c r="FO214" s="107"/>
      <c r="FP214" s="107"/>
      <c r="FQ214" s="107"/>
      <c r="FR214" s="107"/>
      <c r="FS214" s="107"/>
      <c r="FT214" s="107"/>
    </row>
    <row r="215" spans="1:176" ht="14.25" customHeight="1">
      <c r="A215" s="193"/>
      <c r="B215" s="226"/>
      <c r="C215" s="193"/>
      <c r="D215" s="193"/>
      <c r="E215" s="193"/>
      <c r="F215" s="226"/>
      <c r="G215" s="226"/>
      <c r="H215" s="193"/>
      <c r="I215" s="193"/>
      <c r="J215" s="193"/>
      <c r="K215" s="193"/>
      <c r="L215" s="193"/>
      <c r="M215" s="193"/>
      <c r="N215" s="193"/>
      <c r="O215" s="193"/>
      <c r="P215" s="193"/>
      <c r="Q215" s="193"/>
      <c r="R215" s="193"/>
      <c r="S215" s="193"/>
      <c r="T215" s="193"/>
      <c r="U215" s="193"/>
      <c r="V215" s="193"/>
      <c r="W215" s="193"/>
      <c r="X215" s="193"/>
      <c r="Y215" s="193"/>
      <c r="Z215" s="193"/>
      <c r="AA215" s="193"/>
      <c r="AB215" s="193"/>
      <c r="AC215" s="193"/>
      <c r="AD215" s="193"/>
      <c r="AE215" s="193"/>
      <c r="AF215" s="193"/>
      <c r="AG215" s="193"/>
      <c r="AH215" s="193"/>
      <c r="AI215" s="193"/>
      <c r="AJ215" s="193"/>
      <c r="AK215" s="193"/>
      <c r="AL215" s="193"/>
      <c r="AM215" s="193"/>
      <c r="AN215" s="193"/>
      <c r="AO215" s="193"/>
      <c r="AP215" s="193"/>
      <c r="AQ215" s="193"/>
      <c r="AR215" s="193"/>
      <c r="AS215" s="193"/>
      <c r="AT215" s="193"/>
      <c r="AU215" s="193"/>
      <c r="AV215" s="193"/>
      <c r="AW215" s="193"/>
      <c r="AX215" s="193"/>
      <c r="AY215" s="193"/>
      <c r="AZ215" s="193"/>
      <c r="BA215" s="193"/>
      <c r="BB215" s="193"/>
      <c r="BC215" s="193"/>
      <c r="BD215" s="193"/>
      <c r="BE215" s="193"/>
      <c r="BF215" s="193"/>
      <c r="BG215" s="193"/>
      <c r="BH215" s="193"/>
      <c r="BI215" s="193"/>
      <c r="BJ215" s="193"/>
      <c r="BK215" s="193"/>
      <c r="BL215" s="193"/>
      <c r="BM215" s="193"/>
      <c r="BN215" s="193"/>
      <c r="BO215" s="193"/>
      <c r="BP215" s="193"/>
      <c r="BQ215" s="193"/>
      <c r="BR215" s="193"/>
      <c r="BS215" s="193"/>
      <c r="BT215" s="193"/>
      <c r="BU215" s="193"/>
      <c r="BV215" s="193"/>
      <c r="BW215" s="193"/>
      <c r="BX215" s="193"/>
      <c r="BY215" s="193"/>
      <c r="BZ215" s="193"/>
      <c r="CA215" s="193"/>
      <c r="CB215" s="193"/>
      <c r="CC215" s="193"/>
      <c r="CD215" s="193"/>
      <c r="CE215" s="193"/>
      <c r="CF215" s="193"/>
      <c r="CG215" s="193"/>
      <c r="CH215" s="193"/>
      <c r="CI215" s="193"/>
      <c r="CJ215" s="193"/>
      <c r="CK215" s="193"/>
      <c r="CL215" s="193"/>
      <c r="CM215" s="193"/>
      <c r="CN215" s="193"/>
      <c r="CO215" s="193"/>
      <c r="CP215" s="193"/>
      <c r="CQ215" s="193"/>
      <c r="CR215" s="193"/>
      <c r="CS215" s="193"/>
      <c r="CT215" s="193"/>
      <c r="CU215" s="193"/>
      <c r="CV215" s="193"/>
      <c r="CW215" s="193"/>
      <c r="CX215" s="193"/>
      <c r="CY215" s="193"/>
      <c r="CZ215" s="193"/>
      <c r="DA215" s="193"/>
      <c r="DB215" s="193"/>
      <c r="DC215" s="193"/>
      <c r="DD215" s="193"/>
      <c r="DE215" s="193"/>
      <c r="DF215" s="193"/>
      <c r="DG215" s="193"/>
      <c r="DH215" s="193"/>
      <c r="DI215" s="193"/>
      <c r="DJ215" s="193"/>
      <c r="DK215" s="193"/>
      <c r="DL215" s="193"/>
      <c r="DM215" s="193"/>
      <c r="DN215" s="193"/>
      <c r="DO215" s="193"/>
      <c r="DP215" s="193"/>
      <c r="DQ215" s="193"/>
      <c r="DR215" s="193"/>
      <c r="DS215" s="193"/>
      <c r="DT215" s="193"/>
      <c r="DU215" s="193"/>
      <c r="DV215" s="193"/>
      <c r="DW215" s="193"/>
      <c r="DX215" s="193"/>
      <c r="DY215" s="193"/>
      <c r="DZ215" s="193"/>
      <c r="EA215" s="193"/>
      <c r="EB215" s="193"/>
      <c r="EC215" s="193"/>
      <c r="ED215" s="193"/>
      <c r="EE215" s="193"/>
      <c r="EF215" s="193"/>
      <c r="EG215" s="193"/>
      <c r="EH215" s="193"/>
      <c r="EI215" s="193"/>
      <c r="EJ215" s="193"/>
      <c r="EK215" s="193"/>
      <c r="EL215" s="193"/>
      <c r="EM215" s="193"/>
      <c r="EN215" s="193"/>
      <c r="EO215" s="193"/>
      <c r="EP215" s="193"/>
      <c r="EQ215" s="193"/>
      <c r="ER215" s="193"/>
      <c r="ES215" s="193"/>
      <c r="ET215" s="193"/>
      <c r="EU215" s="193"/>
      <c r="EV215" s="193"/>
      <c r="EW215" s="193"/>
      <c r="EX215" s="193"/>
      <c r="EY215" s="193"/>
      <c r="EZ215" s="193"/>
      <c r="FA215" s="193"/>
      <c r="FB215" s="193"/>
      <c r="FC215" s="193"/>
      <c r="FD215" s="193"/>
      <c r="FE215" s="193"/>
      <c r="FF215" s="193"/>
      <c r="FG215" s="193"/>
      <c r="FH215" s="193"/>
      <c r="FI215" s="193"/>
      <c r="FJ215" s="193"/>
      <c r="FK215" s="193"/>
      <c r="FL215" s="107"/>
      <c r="FM215" s="107"/>
      <c r="FN215" s="107"/>
      <c r="FO215" s="107"/>
      <c r="FP215" s="107"/>
      <c r="FQ215" s="107"/>
      <c r="FR215" s="107"/>
      <c r="FS215" s="107"/>
      <c r="FT215" s="107"/>
    </row>
    <row r="216" spans="1:176" ht="14.25" customHeight="1">
      <c r="A216" s="193"/>
      <c r="B216" s="226"/>
      <c r="C216" s="193"/>
      <c r="D216" s="193"/>
      <c r="E216" s="193"/>
      <c r="F216" s="226"/>
      <c r="G216" s="226"/>
      <c r="H216" s="193"/>
      <c r="I216" s="193"/>
      <c r="J216" s="193"/>
      <c r="K216" s="193"/>
      <c r="L216" s="193"/>
      <c r="M216" s="193"/>
      <c r="N216" s="193"/>
      <c r="O216" s="193"/>
      <c r="P216" s="193"/>
      <c r="Q216" s="193"/>
      <c r="R216" s="193"/>
      <c r="S216" s="193"/>
      <c r="T216" s="193"/>
      <c r="U216" s="193"/>
      <c r="V216" s="193"/>
      <c r="W216" s="193"/>
      <c r="X216" s="193"/>
      <c r="Y216" s="193"/>
      <c r="Z216" s="193"/>
      <c r="AA216" s="193"/>
      <c r="AB216" s="193"/>
      <c r="AC216" s="193"/>
      <c r="AD216" s="193"/>
      <c r="AE216" s="193"/>
      <c r="AF216" s="193"/>
      <c r="AG216" s="193"/>
      <c r="AH216" s="193"/>
      <c r="AI216" s="193"/>
      <c r="AJ216" s="193"/>
      <c r="AK216" s="193"/>
      <c r="AL216" s="193"/>
      <c r="AM216" s="193"/>
      <c r="AN216" s="193"/>
      <c r="AO216" s="193"/>
      <c r="AP216" s="193"/>
      <c r="AQ216" s="193"/>
      <c r="AR216" s="193"/>
      <c r="AS216" s="193"/>
      <c r="AT216" s="193"/>
      <c r="AU216" s="193"/>
      <c r="AV216" s="193"/>
      <c r="AW216" s="193"/>
      <c r="AX216" s="193"/>
      <c r="AY216" s="193"/>
      <c r="AZ216" s="193"/>
      <c r="BA216" s="193"/>
      <c r="BB216" s="193"/>
      <c r="BC216" s="193"/>
      <c r="BD216" s="193"/>
      <c r="BE216" s="193"/>
      <c r="BF216" s="193"/>
      <c r="BG216" s="193"/>
      <c r="BH216" s="193"/>
      <c r="BI216" s="193"/>
      <c r="BJ216" s="193"/>
      <c r="BK216" s="193"/>
      <c r="BL216" s="193"/>
      <c r="BM216" s="193"/>
      <c r="BN216" s="193"/>
      <c r="BO216" s="193"/>
      <c r="BP216" s="193"/>
      <c r="BQ216" s="193"/>
      <c r="BR216" s="193"/>
      <c r="BS216" s="193"/>
      <c r="BT216" s="193"/>
      <c r="BU216" s="193"/>
      <c r="BV216" s="193"/>
      <c r="BW216" s="193"/>
      <c r="BX216" s="193"/>
      <c r="BY216" s="193"/>
      <c r="BZ216" s="193"/>
      <c r="CA216" s="193"/>
      <c r="CB216" s="193"/>
      <c r="CC216" s="193"/>
      <c r="CD216" s="193"/>
      <c r="CE216" s="193"/>
      <c r="CF216" s="193"/>
      <c r="CG216" s="193"/>
      <c r="CH216" s="193"/>
      <c r="CI216" s="193"/>
      <c r="CJ216" s="193"/>
      <c r="CK216" s="193"/>
      <c r="CL216" s="193"/>
      <c r="CM216" s="193"/>
      <c r="CN216" s="193"/>
      <c r="CO216" s="193"/>
      <c r="CP216" s="193"/>
      <c r="CQ216" s="193"/>
      <c r="CR216" s="193"/>
      <c r="CS216" s="193"/>
      <c r="CT216" s="193"/>
      <c r="CU216" s="193"/>
      <c r="CV216" s="193"/>
      <c r="CW216" s="193"/>
      <c r="CX216" s="193"/>
      <c r="CY216" s="193"/>
      <c r="CZ216" s="193"/>
      <c r="DA216" s="193"/>
      <c r="DB216" s="193"/>
      <c r="DC216" s="193"/>
      <c r="DD216" s="193"/>
      <c r="DE216" s="193"/>
      <c r="DF216" s="193"/>
      <c r="DG216" s="193"/>
      <c r="DH216" s="193"/>
      <c r="DI216" s="193"/>
      <c r="DJ216" s="193"/>
      <c r="DK216" s="193"/>
      <c r="DL216" s="193"/>
      <c r="DM216" s="193"/>
      <c r="DN216" s="193"/>
      <c r="DO216" s="193"/>
      <c r="DP216" s="193"/>
      <c r="DQ216" s="193"/>
      <c r="DR216" s="193"/>
      <c r="DS216" s="193"/>
      <c r="DT216" s="193"/>
      <c r="DU216" s="193"/>
      <c r="DV216" s="193"/>
      <c r="DW216" s="193"/>
      <c r="DX216" s="193"/>
      <c r="DY216" s="193"/>
      <c r="DZ216" s="193"/>
      <c r="EA216" s="193"/>
      <c r="EB216" s="193"/>
      <c r="EC216" s="193"/>
      <c r="ED216" s="193"/>
      <c r="EE216" s="193"/>
      <c r="EF216" s="193"/>
      <c r="EG216" s="193"/>
      <c r="EH216" s="193"/>
      <c r="EI216" s="193"/>
      <c r="EJ216" s="193"/>
      <c r="EK216" s="193"/>
      <c r="EL216" s="193"/>
      <c r="EM216" s="193"/>
      <c r="EN216" s="193"/>
      <c r="EO216" s="193"/>
      <c r="EP216" s="193"/>
      <c r="EQ216" s="193"/>
      <c r="ER216" s="193"/>
      <c r="ES216" s="193"/>
      <c r="ET216" s="193"/>
      <c r="EU216" s="193"/>
      <c r="EV216" s="193"/>
      <c r="EW216" s="193"/>
      <c r="EX216" s="193"/>
      <c r="EY216" s="193"/>
      <c r="EZ216" s="193"/>
      <c r="FA216" s="193"/>
      <c r="FB216" s="193"/>
      <c r="FC216" s="193"/>
      <c r="FD216" s="193"/>
      <c r="FE216" s="193"/>
      <c r="FF216" s="193"/>
      <c r="FG216" s="193"/>
      <c r="FH216" s="193"/>
      <c r="FI216" s="193"/>
      <c r="FJ216" s="193"/>
      <c r="FK216" s="193"/>
      <c r="FL216" s="107"/>
      <c r="FM216" s="107"/>
      <c r="FN216" s="107"/>
      <c r="FO216" s="107"/>
      <c r="FP216" s="107"/>
      <c r="FQ216" s="107"/>
      <c r="FR216" s="107"/>
      <c r="FS216" s="107"/>
      <c r="FT216" s="107"/>
    </row>
    <row r="217" spans="1:176" ht="14.25" customHeight="1">
      <c r="A217" s="193"/>
      <c r="B217" s="226"/>
      <c r="C217" s="193"/>
      <c r="D217" s="193"/>
      <c r="E217" s="193"/>
      <c r="F217" s="226"/>
      <c r="G217" s="226"/>
      <c r="H217" s="193"/>
      <c r="I217" s="193"/>
      <c r="J217" s="193"/>
      <c r="K217" s="193"/>
      <c r="L217" s="193"/>
      <c r="M217" s="193"/>
      <c r="N217" s="193"/>
      <c r="O217" s="193"/>
      <c r="P217" s="193"/>
      <c r="Q217" s="193"/>
      <c r="R217" s="193"/>
      <c r="S217" s="193"/>
      <c r="T217" s="193"/>
      <c r="U217" s="193"/>
      <c r="V217" s="193"/>
      <c r="W217" s="193"/>
      <c r="X217" s="193"/>
      <c r="Y217" s="193"/>
      <c r="Z217" s="193"/>
      <c r="AA217" s="193"/>
      <c r="AB217" s="193"/>
      <c r="AC217" s="193"/>
      <c r="AD217" s="193"/>
      <c r="AE217" s="193"/>
      <c r="AF217" s="193"/>
      <c r="AG217" s="193"/>
      <c r="AH217" s="193"/>
      <c r="AI217" s="193"/>
      <c r="AJ217" s="193"/>
      <c r="AK217" s="193"/>
      <c r="AL217" s="193"/>
      <c r="AM217" s="193"/>
      <c r="AN217" s="193"/>
      <c r="AO217" s="193"/>
      <c r="AP217" s="193"/>
      <c r="AQ217" s="193"/>
      <c r="AR217" s="193"/>
      <c r="AS217" s="193"/>
      <c r="AT217" s="193"/>
      <c r="AU217" s="193"/>
      <c r="AV217" s="193"/>
      <c r="AW217" s="193"/>
      <c r="AX217" s="193"/>
      <c r="AY217" s="193"/>
      <c r="AZ217" s="193"/>
      <c r="BA217" s="193"/>
      <c r="BB217" s="193"/>
      <c r="BC217" s="193"/>
      <c r="BD217" s="193"/>
      <c r="BE217" s="193"/>
      <c r="BF217" s="193"/>
      <c r="BG217" s="193"/>
      <c r="BH217" s="193"/>
      <c r="BI217" s="193"/>
      <c r="BJ217" s="193"/>
      <c r="BK217" s="193"/>
      <c r="BL217" s="193"/>
      <c r="BM217" s="193"/>
      <c r="BN217" s="193"/>
      <c r="BO217" s="193"/>
      <c r="BP217" s="193"/>
      <c r="BQ217" s="193"/>
      <c r="BR217" s="193"/>
      <c r="BS217" s="193"/>
      <c r="BT217" s="193"/>
      <c r="BU217" s="193"/>
      <c r="BV217" s="193"/>
      <c r="BW217" s="193"/>
      <c r="BX217" s="193"/>
      <c r="BY217" s="193"/>
      <c r="BZ217" s="193"/>
      <c r="CA217" s="193"/>
      <c r="CB217" s="193"/>
      <c r="CC217" s="193"/>
      <c r="CD217" s="193"/>
      <c r="CE217" s="193"/>
      <c r="CF217" s="193"/>
      <c r="CG217" s="193"/>
      <c r="CH217" s="193"/>
      <c r="CI217" s="193"/>
      <c r="CJ217" s="193"/>
      <c r="CK217" s="193"/>
      <c r="CL217" s="193"/>
      <c r="CM217" s="193"/>
      <c r="CN217" s="193"/>
      <c r="CO217" s="193"/>
      <c r="CP217" s="193"/>
      <c r="CQ217" s="193"/>
      <c r="CR217" s="193"/>
      <c r="CS217" s="193"/>
      <c r="CT217" s="193"/>
      <c r="CU217" s="193"/>
      <c r="CV217" s="193"/>
      <c r="CW217" s="193"/>
      <c r="CX217" s="193"/>
      <c r="CY217" s="193"/>
      <c r="CZ217" s="193"/>
      <c r="DA217" s="193"/>
      <c r="DB217" s="193"/>
      <c r="DC217" s="193"/>
      <c r="DD217" s="193"/>
      <c r="DE217" s="193"/>
      <c r="DF217" s="193"/>
      <c r="DG217" s="193"/>
      <c r="DH217" s="193"/>
      <c r="DI217" s="193"/>
      <c r="DJ217" s="193"/>
      <c r="DK217" s="193"/>
      <c r="DL217" s="193"/>
      <c r="DM217" s="193"/>
      <c r="DN217" s="193"/>
      <c r="DO217" s="193"/>
      <c r="DP217" s="193"/>
      <c r="DQ217" s="193"/>
      <c r="DR217" s="193"/>
      <c r="DS217" s="193"/>
      <c r="DT217" s="193"/>
      <c r="DU217" s="193"/>
      <c r="DV217" s="193"/>
      <c r="DW217" s="193"/>
      <c r="DX217" s="193"/>
      <c r="DY217" s="193"/>
      <c r="DZ217" s="193"/>
      <c r="EA217" s="193"/>
      <c r="EB217" s="193"/>
      <c r="EC217" s="193"/>
      <c r="ED217" s="193"/>
      <c r="EE217" s="193"/>
      <c r="EF217" s="193"/>
      <c r="EG217" s="193"/>
      <c r="EH217" s="193"/>
      <c r="EI217" s="193"/>
      <c r="EJ217" s="193"/>
      <c r="EK217" s="193"/>
      <c r="EL217" s="193"/>
      <c r="EM217" s="193"/>
      <c r="EN217" s="193"/>
      <c r="EO217" s="193"/>
      <c r="EP217" s="193"/>
      <c r="EQ217" s="193"/>
      <c r="ER217" s="193"/>
      <c r="ES217" s="193"/>
      <c r="ET217" s="193"/>
      <c r="EU217" s="193"/>
      <c r="EV217" s="193"/>
      <c r="EW217" s="193"/>
      <c r="EX217" s="193"/>
      <c r="EY217" s="193"/>
      <c r="EZ217" s="193"/>
      <c r="FA217" s="193"/>
      <c r="FB217" s="193"/>
      <c r="FC217" s="193"/>
      <c r="FD217" s="193"/>
      <c r="FE217" s="193"/>
      <c r="FF217" s="193"/>
      <c r="FG217" s="193"/>
      <c r="FH217" s="193"/>
      <c r="FI217" s="193"/>
      <c r="FJ217" s="193"/>
      <c r="FK217" s="193"/>
      <c r="FL217" s="107"/>
      <c r="FM217" s="107"/>
      <c r="FN217" s="107"/>
      <c r="FO217" s="107"/>
      <c r="FP217" s="107"/>
      <c r="FQ217" s="107"/>
      <c r="FR217" s="107"/>
      <c r="FS217" s="107"/>
      <c r="FT217" s="107"/>
    </row>
    <row r="218" spans="1:176" ht="14.25" customHeight="1">
      <c r="A218" s="193"/>
      <c r="B218" s="226"/>
      <c r="C218" s="193"/>
      <c r="D218" s="193"/>
      <c r="E218" s="193"/>
      <c r="F218" s="226"/>
      <c r="G218" s="226"/>
      <c r="H218" s="193"/>
      <c r="I218" s="193"/>
      <c r="J218" s="193"/>
      <c r="K218" s="193"/>
      <c r="L218" s="193"/>
      <c r="M218" s="193"/>
      <c r="N218" s="193"/>
      <c r="O218" s="193"/>
      <c r="P218" s="193"/>
      <c r="Q218" s="193"/>
      <c r="R218" s="193"/>
      <c r="S218" s="193"/>
      <c r="T218" s="193"/>
      <c r="U218" s="193"/>
      <c r="V218" s="193"/>
      <c r="W218" s="193"/>
      <c r="X218" s="193"/>
      <c r="Y218" s="193"/>
      <c r="Z218" s="193"/>
      <c r="AA218" s="193"/>
      <c r="AB218" s="193"/>
      <c r="AC218" s="193"/>
      <c r="AD218" s="193"/>
      <c r="AE218" s="193"/>
      <c r="AF218" s="193"/>
      <c r="AG218" s="193"/>
      <c r="AH218" s="193"/>
      <c r="AI218" s="193"/>
      <c r="AJ218" s="193"/>
      <c r="AK218" s="193"/>
      <c r="AL218" s="193"/>
      <c r="AM218" s="193"/>
      <c r="AN218" s="193"/>
      <c r="AO218" s="193"/>
      <c r="AP218" s="193"/>
      <c r="AQ218" s="193"/>
      <c r="AR218" s="193"/>
      <c r="AS218" s="193"/>
      <c r="AT218" s="193"/>
      <c r="AU218" s="193"/>
      <c r="AV218" s="193"/>
      <c r="AW218" s="193"/>
      <c r="AX218" s="193"/>
      <c r="AY218" s="193"/>
      <c r="AZ218" s="193"/>
      <c r="BA218" s="193"/>
      <c r="BB218" s="193"/>
      <c r="BC218" s="193"/>
      <c r="BD218" s="193"/>
      <c r="BE218" s="193"/>
      <c r="BF218" s="193"/>
      <c r="BG218" s="193"/>
      <c r="BH218" s="193"/>
      <c r="BI218" s="193"/>
      <c r="BJ218" s="193"/>
      <c r="BK218" s="193"/>
      <c r="BL218" s="193"/>
      <c r="BM218" s="193"/>
      <c r="BN218" s="193"/>
      <c r="BO218" s="193"/>
      <c r="BP218" s="193"/>
      <c r="BQ218" s="193"/>
      <c r="BR218" s="193"/>
      <c r="BS218" s="193"/>
      <c r="BT218" s="193"/>
      <c r="BU218" s="193"/>
      <c r="BV218" s="193"/>
      <c r="BW218" s="193"/>
      <c r="BX218" s="193"/>
      <c r="BY218" s="193"/>
      <c r="BZ218" s="193"/>
      <c r="CA218" s="193"/>
      <c r="CB218" s="193"/>
      <c r="CC218" s="193"/>
      <c r="CD218" s="193"/>
      <c r="CE218" s="193"/>
      <c r="CF218" s="193"/>
      <c r="CG218" s="193"/>
      <c r="CH218" s="193"/>
      <c r="CI218" s="193"/>
      <c r="CJ218" s="193"/>
      <c r="CK218" s="193"/>
      <c r="CL218" s="193"/>
      <c r="CM218" s="193"/>
      <c r="CN218" s="193"/>
      <c r="CO218" s="193"/>
      <c r="CP218" s="193"/>
      <c r="CQ218" s="193"/>
      <c r="CR218" s="193"/>
      <c r="CS218" s="193"/>
      <c r="CT218" s="193"/>
      <c r="CU218" s="193"/>
      <c r="CV218" s="193"/>
      <c r="CW218" s="193"/>
      <c r="CX218" s="193"/>
      <c r="CY218" s="193"/>
      <c r="CZ218" s="193"/>
      <c r="DA218" s="193"/>
      <c r="DB218" s="193"/>
      <c r="DC218" s="193"/>
      <c r="DD218" s="193"/>
      <c r="DE218" s="193"/>
      <c r="DF218" s="193"/>
      <c r="DG218" s="193"/>
      <c r="DH218" s="193"/>
      <c r="DI218" s="193"/>
      <c r="DJ218" s="193"/>
      <c r="DK218" s="193"/>
      <c r="DL218" s="193"/>
      <c r="DM218" s="193"/>
      <c r="DN218" s="193"/>
      <c r="DO218" s="193"/>
      <c r="DP218" s="193"/>
      <c r="DQ218" s="193"/>
      <c r="DR218" s="193"/>
      <c r="DS218" s="193"/>
      <c r="DT218" s="193"/>
      <c r="DU218" s="193"/>
      <c r="DV218" s="193"/>
      <c r="DW218" s="193"/>
      <c r="DX218" s="193"/>
      <c r="DY218" s="193"/>
      <c r="DZ218" s="193"/>
      <c r="EA218" s="193"/>
      <c r="EB218" s="193"/>
      <c r="EC218" s="193"/>
      <c r="ED218" s="193"/>
      <c r="EE218" s="193"/>
      <c r="EF218" s="193"/>
      <c r="EG218" s="193"/>
      <c r="EH218" s="193"/>
      <c r="EI218" s="193"/>
      <c r="EJ218" s="193"/>
      <c r="EK218" s="193"/>
      <c r="EL218" s="193"/>
      <c r="EM218" s="193"/>
      <c r="EN218" s="193"/>
      <c r="EO218" s="193"/>
      <c r="EP218" s="193"/>
      <c r="EQ218" s="193"/>
      <c r="ER218" s="193"/>
      <c r="ES218" s="193"/>
      <c r="ET218" s="193"/>
      <c r="EU218" s="193"/>
      <c r="EV218" s="193"/>
      <c r="EW218" s="193"/>
      <c r="EX218" s="193"/>
      <c r="EY218" s="193"/>
      <c r="EZ218" s="193"/>
      <c r="FA218" s="193"/>
      <c r="FB218" s="193"/>
      <c r="FC218" s="193"/>
      <c r="FD218" s="193"/>
      <c r="FE218" s="193"/>
      <c r="FF218" s="193"/>
      <c r="FG218" s="193"/>
      <c r="FH218" s="193"/>
      <c r="FI218" s="193"/>
      <c r="FJ218" s="193"/>
      <c r="FK218" s="193"/>
      <c r="FL218" s="107"/>
      <c r="FM218" s="107"/>
      <c r="FN218" s="107"/>
      <c r="FO218" s="107"/>
      <c r="FP218" s="107"/>
      <c r="FQ218" s="107"/>
      <c r="FR218" s="107"/>
      <c r="FS218" s="107"/>
      <c r="FT218" s="107"/>
    </row>
    <row r="219" spans="1:176" ht="14.25" customHeight="1">
      <c r="A219" s="193"/>
      <c r="B219" s="226"/>
      <c r="C219" s="193"/>
      <c r="D219" s="193"/>
      <c r="E219" s="193"/>
      <c r="F219" s="226"/>
      <c r="G219" s="226"/>
      <c r="H219" s="193"/>
      <c r="I219" s="193"/>
      <c r="J219" s="193"/>
      <c r="K219" s="193"/>
      <c r="L219" s="193"/>
      <c r="M219" s="193"/>
      <c r="N219" s="193"/>
      <c r="O219" s="193"/>
      <c r="P219" s="193"/>
      <c r="Q219" s="193"/>
      <c r="R219" s="193"/>
      <c r="S219" s="193"/>
      <c r="T219" s="193"/>
      <c r="U219" s="193"/>
      <c r="V219" s="193"/>
      <c r="W219" s="193"/>
      <c r="X219" s="193"/>
      <c r="Y219" s="193"/>
      <c r="Z219" s="193"/>
      <c r="AA219" s="193"/>
      <c r="AB219" s="193"/>
      <c r="AC219" s="193"/>
      <c r="AD219" s="193"/>
      <c r="AE219" s="193"/>
      <c r="AF219" s="193"/>
      <c r="AG219" s="193"/>
      <c r="AH219" s="193"/>
      <c r="AI219" s="193"/>
      <c r="AJ219" s="193"/>
      <c r="AK219" s="193"/>
      <c r="AL219" s="193"/>
      <c r="AM219" s="193"/>
      <c r="AN219" s="193"/>
      <c r="AO219" s="193"/>
      <c r="AP219" s="193"/>
      <c r="AQ219" s="193"/>
      <c r="AR219" s="193"/>
      <c r="AS219" s="193"/>
      <c r="AT219" s="193"/>
      <c r="AU219" s="193"/>
      <c r="AV219" s="193"/>
      <c r="AW219" s="193"/>
      <c r="AX219" s="193"/>
      <c r="AY219" s="193"/>
      <c r="AZ219" s="193"/>
      <c r="BA219" s="193"/>
      <c r="BB219" s="193"/>
      <c r="BC219" s="193"/>
      <c r="BD219" s="193"/>
      <c r="BE219" s="193"/>
      <c r="BF219" s="193"/>
      <c r="BG219" s="193"/>
      <c r="BH219" s="193"/>
      <c r="BI219" s="193"/>
      <c r="BJ219" s="193"/>
      <c r="BK219" s="193"/>
      <c r="BL219" s="193"/>
      <c r="BM219" s="193"/>
      <c r="BN219" s="193"/>
      <c r="BO219" s="193"/>
      <c r="BP219" s="193"/>
      <c r="BQ219" s="193"/>
      <c r="BR219" s="193"/>
      <c r="BS219" s="193"/>
      <c r="BT219" s="193"/>
      <c r="BU219" s="193"/>
      <c r="BV219" s="193"/>
      <c r="BW219" s="193"/>
      <c r="BX219" s="193"/>
      <c r="BY219" s="193"/>
      <c r="BZ219" s="193"/>
      <c r="CA219" s="193"/>
      <c r="CB219" s="193"/>
      <c r="CC219" s="193"/>
      <c r="CD219" s="193"/>
      <c r="CE219" s="193"/>
      <c r="CF219" s="193"/>
      <c r="CG219" s="193"/>
      <c r="CH219" s="193"/>
      <c r="CI219" s="193"/>
      <c r="CJ219" s="193"/>
      <c r="CK219" s="193"/>
      <c r="CL219" s="193"/>
      <c r="CM219" s="193"/>
      <c r="CN219" s="193"/>
      <c r="CO219" s="193"/>
      <c r="CP219" s="193"/>
      <c r="CQ219" s="193"/>
      <c r="CR219" s="193"/>
      <c r="CS219" s="193"/>
      <c r="CT219" s="193"/>
      <c r="CU219" s="193"/>
      <c r="CV219" s="193"/>
      <c r="CW219" s="193"/>
      <c r="CX219" s="193"/>
      <c r="CY219" s="193"/>
      <c r="CZ219" s="193"/>
      <c r="DA219" s="193"/>
      <c r="DB219" s="193"/>
      <c r="DC219" s="193"/>
      <c r="DD219" s="193"/>
      <c r="DE219" s="193"/>
      <c r="DF219" s="193"/>
      <c r="DG219" s="193"/>
      <c r="DH219" s="193"/>
      <c r="DI219" s="193"/>
      <c r="DJ219" s="193"/>
      <c r="DK219" s="193"/>
      <c r="DL219" s="193"/>
      <c r="DM219" s="193"/>
      <c r="DN219" s="193"/>
      <c r="DO219" s="193"/>
      <c r="DP219" s="193"/>
      <c r="DQ219" s="193"/>
      <c r="DR219" s="193"/>
      <c r="DS219" s="193"/>
      <c r="DT219" s="193"/>
      <c r="DU219" s="193"/>
      <c r="DV219" s="193"/>
      <c r="DW219" s="193"/>
      <c r="DX219" s="193"/>
      <c r="DY219" s="193"/>
      <c r="DZ219" s="193"/>
      <c r="EA219" s="193"/>
      <c r="EB219" s="193"/>
      <c r="EC219" s="193"/>
      <c r="ED219" s="193"/>
      <c r="EE219" s="193"/>
      <c r="EF219" s="193"/>
      <c r="EG219" s="193"/>
      <c r="EH219" s="193"/>
      <c r="EI219" s="193"/>
      <c r="EJ219" s="193"/>
      <c r="EK219" s="193"/>
      <c r="EL219" s="193"/>
      <c r="EM219" s="193"/>
      <c r="EN219" s="193"/>
      <c r="EO219" s="193"/>
      <c r="EP219" s="193"/>
      <c r="EQ219" s="193"/>
      <c r="ER219" s="193"/>
      <c r="ES219" s="193"/>
      <c r="ET219" s="193"/>
      <c r="EU219" s="193"/>
      <c r="EV219" s="193"/>
      <c r="EW219" s="193"/>
      <c r="EX219" s="193"/>
      <c r="EY219" s="193"/>
      <c r="EZ219" s="193"/>
      <c r="FA219" s="193"/>
      <c r="FB219" s="193"/>
      <c r="FC219" s="193"/>
      <c r="FD219" s="193"/>
      <c r="FE219" s="193"/>
      <c r="FF219" s="193"/>
      <c r="FG219" s="193"/>
      <c r="FH219" s="193"/>
      <c r="FI219" s="193"/>
      <c r="FJ219" s="193"/>
      <c r="FK219" s="193"/>
      <c r="FL219" s="107"/>
      <c r="FM219" s="107"/>
      <c r="FN219" s="107"/>
      <c r="FO219" s="107"/>
      <c r="FP219" s="107"/>
      <c r="FQ219" s="107"/>
      <c r="FR219" s="107"/>
      <c r="FS219" s="107"/>
      <c r="FT219" s="107"/>
    </row>
    <row r="220" spans="1:176" ht="14.25" customHeight="1">
      <c r="A220" s="193"/>
      <c r="B220" s="226"/>
      <c r="C220" s="193"/>
      <c r="D220" s="193"/>
      <c r="E220" s="193"/>
      <c r="F220" s="226"/>
      <c r="G220" s="226"/>
      <c r="H220" s="193"/>
      <c r="I220" s="193"/>
      <c r="J220" s="193"/>
      <c r="K220" s="193"/>
      <c r="L220" s="193"/>
      <c r="M220" s="193"/>
      <c r="N220" s="193"/>
      <c r="O220" s="193"/>
      <c r="P220" s="193"/>
      <c r="Q220" s="193"/>
      <c r="R220" s="193"/>
      <c r="S220" s="193"/>
      <c r="T220" s="193"/>
      <c r="U220" s="193"/>
      <c r="V220" s="193"/>
      <c r="W220" s="193"/>
      <c r="X220" s="193"/>
      <c r="Y220" s="193"/>
      <c r="Z220" s="193"/>
      <c r="AA220" s="193"/>
      <c r="AB220" s="193"/>
      <c r="AC220" s="193"/>
      <c r="AD220" s="193"/>
      <c r="AE220" s="193"/>
      <c r="AF220" s="193"/>
      <c r="AG220" s="193"/>
      <c r="AH220" s="193"/>
      <c r="AI220" s="193"/>
      <c r="AJ220" s="193"/>
      <c r="AK220" s="193"/>
      <c r="AL220" s="193"/>
      <c r="AM220" s="193"/>
      <c r="AN220" s="193"/>
      <c r="AO220" s="193"/>
      <c r="AP220" s="193"/>
      <c r="AQ220" s="193"/>
      <c r="AR220" s="193"/>
      <c r="AS220" s="193"/>
      <c r="AT220" s="193"/>
      <c r="AU220" s="193"/>
      <c r="AV220" s="193"/>
      <c r="AW220" s="193"/>
      <c r="AX220" s="193"/>
      <c r="AY220" s="193"/>
      <c r="AZ220" s="193"/>
      <c r="BA220" s="193"/>
      <c r="BB220" s="193"/>
      <c r="BC220" s="193"/>
      <c r="BD220" s="193"/>
      <c r="BE220" s="193"/>
      <c r="BF220" s="193"/>
      <c r="BG220" s="193"/>
      <c r="BH220" s="193"/>
      <c r="BI220" s="193"/>
      <c r="BJ220" s="193"/>
      <c r="BK220" s="193"/>
      <c r="BL220" s="193"/>
      <c r="BM220" s="193"/>
      <c r="BN220" s="193"/>
      <c r="BO220" s="193"/>
      <c r="BP220" s="193"/>
      <c r="BQ220" s="193"/>
      <c r="BR220" s="193"/>
      <c r="BS220" s="193"/>
      <c r="BT220" s="193"/>
      <c r="BU220" s="193"/>
      <c r="BV220" s="193"/>
      <c r="BW220" s="193"/>
      <c r="BX220" s="193"/>
      <c r="BY220" s="193"/>
      <c r="BZ220" s="193"/>
      <c r="CA220" s="193"/>
      <c r="CB220" s="193"/>
      <c r="CC220" s="193"/>
      <c r="CD220" s="193"/>
      <c r="CE220" s="193"/>
      <c r="CF220" s="193"/>
      <c r="CG220" s="193"/>
      <c r="CH220" s="193"/>
      <c r="CI220" s="193"/>
      <c r="CJ220" s="193"/>
      <c r="CK220" s="193"/>
      <c r="CL220" s="193"/>
      <c r="CM220" s="193"/>
      <c r="CN220" s="193"/>
      <c r="CO220" s="193"/>
      <c r="CP220" s="193"/>
      <c r="CQ220" s="193"/>
      <c r="CR220" s="193"/>
      <c r="CS220" s="193"/>
      <c r="CT220" s="193"/>
      <c r="CU220" s="193"/>
      <c r="CV220" s="193"/>
      <c r="CW220" s="193"/>
      <c r="CX220" s="193"/>
      <c r="CY220" s="193"/>
      <c r="CZ220" s="193"/>
      <c r="DA220" s="193"/>
      <c r="DB220" s="193"/>
      <c r="DC220" s="193"/>
      <c r="DD220" s="193"/>
      <c r="DE220" s="193"/>
      <c r="DF220" s="193"/>
      <c r="DG220" s="193"/>
      <c r="DH220" s="193"/>
      <c r="DI220" s="193"/>
      <c r="DJ220" s="193"/>
      <c r="DK220" s="193"/>
      <c r="DL220" s="193"/>
      <c r="DM220" s="193"/>
      <c r="DN220" s="193"/>
      <c r="DO220" s="193"/>
      <c r="DP220" s="193"/>
      <c r="DQ220" s="193"/>
      <c r="DR220" s="193"/>
      <c r="DS220" s="193"/>
      <c r="DT220" s="193"/>
      <c r="DU220" s="193"/>
      <c r="DV220" s="193"/>
      <c r="DW220" s="193"/>
      <c r="DX220" s="193"/>
      <c r="DY220" s="193"/>
      <c r="DZ220" s="193"/>
      <c r="EA220" s="193"/>
      <c r="EB220" s="193"/>
      <c r="EC220" s="193"/>
      <c r="ED220" s="193"/>
      <c r="EE220" s="193"/>
      <c r="EF220" s="193"/>
      <c r="EG220" s="193"/>
      <c r="EH220" s="193"/>
      <c r="EI220" s="193"/>
      <c r="EJ220" s="193"/>
      <c r="EK220" s="193"/>
      <c r="EL220" s="193"/>
      <c r="EM220" s="193"/>
      <c r="EN220" s="193"/>
      <c r="EO220" s="193"/>
      <c r="EP220" s="193"/>
      <c r="EQ220" s="193"/>
      <c r="ER220" s="193"/>
      <c r="ES220" s="193"/>
      <c r="ET220" s="193"/>
      <c r="EU220" s="193"/>
      <c r="EV220" s="193"/>
      <c r="EW220" s="193"/>
      <c r="EX220" s="193"/>
      <c r="EY220" s="193"/>
      <c r="EZ220" s="193"/>
      <c r="FA220" s="193"/>
      <c r="FB220" s="193"/>
      <c r="FC220" s="193"/>
      <c r="FD220" s="193"/>
      <c r="FE220" s="193"/>
      <c r="FF220" s="193"/>
      <c r="FG220" s="193"/>
      <c r="FH220" s="193"/>
      <c r="FI220" s="193"/>
      <c r="FJ220" s="193"/>
      <c r="FK220" s="193"/>
      <c r="FL220" s="107"/>
      <c r="FM220" s="107"/>
      <c r="FN220" s="107"/>
      <c r="FO220" s="107"/>
      <c r="FP220" s="107"/>
      <c r="FQ220" s="107"/>
      <c r="FR220" s="107"/>
      <c r="FS220" s="107"/>
      <c r="FT220" s="107"/>
    </row>
    <row r="221" spans="1:176" ht="14.25" customHeight="1">
      <c r="A221" s="193"/>
      <c r="B221" s="226"/>
      <c r="C221" s="193"/>
      <c r="D221" s="193"/>
      <c r="E221" s="193"/>
      <c r="F221" s="226"/>
      <c r="G221" s="226"/>
      <c r="H221" s="193"/>
      <c r="I221" s="193"/>
      <c r="J221" s="193"/>
      <c r="K221" s="193"/>
      <c r="L221" s="193"/>
      <c r="M221" s="193"/>
      <c r="N221" s="193"/>
      <c r="O221" s="193"/>
      <c r="P221" s="193"/>
      <c r="Q221" s="193"/>
      <c r="R221" s="193"/>
      <c r="S221" s="193"/>
      <c r="T221" s="193"/>
      <c r="U221" s="193"/>
      <c r="V221" s="193"/>
      <c r="W221" s="193"/>
      <c r="X221" s="193"/>
      <c r="Y221" s="193"/>
      <c r="Z221" s="193"/>
      <c r="AA221" s="193"/>
      <c r="AB221" s="193"/>
      <c r="AC221" s="193"/>
      <c r="AD221" s="193"/>
      <c r="AE221" s="193"/>
      <c r="AF221" s="193"/>
      <c r="AG221" s="193"/>
      <c r="AH221" s="193"/>
      <c r="AI221" s="193"/>
      <c r="AJ221" s="193"/>
      <c r="AK221" s="193"/>
      <c r="AL221" s="193"/>
      <c r="AM221" s="193"/>
      <c r="AN221" s="193"/>
      <c r="AO221" s="193"/>
      <c r="AP221" s="193"/>
      <c r="AQ221" s="193"/>
      <c r="AR221" s="193"/>
      <c r="AS221" s="193"/>
      <c r="AT221" s="193"/>
      <c r="AU221" s="193"/>
      <c r="AV221" s="193"/>
      <c r="AW221" s="193"/>
      <c r="AX221" s="193"/>
      <c r="AY221" s="193"/>
      <c r="AZ221" s="193"/>
      <c r="BA221" s="193"/>
      <c r="BB221" s="193"/>
      <c r="BC221" s="193"/>
      <c r="BD221" s="193"/>
      <c r="BE221" s="193"/>
      <c r="BF221" s="193"/>
      <c r="BG221" s="193"/>
      <c r="BH221" s="193"/>
      <c r="BI221" s="193"/>
      <c r="BJ221" s="193"/>
      <c r="BK221" s="193"/>
      <c r="BL221" s="193"/>
      <c r="BM221" s="193"/>
      <c r="BN221" s="193"/>
      <c r="BO221" s="193"/>
      <c r="BP221" s="193"/>
      <c r="BQ221" s="193"/>
      <c r="BR221" s="193"/>
      <c r="BS221" s="193"/>
      <c r="BT221" s="193"/>
      <c r="BU221" s="193"/>
      <c r="BV221" s="193"/>
      <c r="BW221" s="193"/>
      <c r="BX221" s="193"/>
      <c r="BY221" s="193"/>
      <c r="BZ221" s="193"/>
      <c r="CA221" s="193"/>
      <c r="CB221" s="193"/>
      <c r="CC221" s="193"/>
      <c r="CD221" s="193"/>
      <c r="CE221" s="193"/>
      <c r="CF221" s="193"/>
      <c r="CG221" s="193"/>
      <c r="CH221" s="193"/>
      <c r="CI221" s="193"/>
      <c r="CJ221" s="193"/>
      <c r="CK221" s="193"/>
      <c r="CL221" s="193"/>
      <c r="CM221" s="193"/>
      <c r="CN221" s="193"/>
      <c r="CO221" s="193"/>
      <c r="CP221" s="193"/>
      <c r="CQ221" s="193"/>
      <c r="CR221" s="193"/>
      <c r="CS221" s="193"/>
      <c r="CT221" s="193"/>
      <c r="CU221" s="193"/>
      <c r="CV221" s="193"/>
      <c r="CW221" s="193"/>
      <c r="CX221" s="193"/>
      <c r="CY221" s="193"/>
      <c r="CZ221" s="193"/>
      <c r="DA221" s="193"/>
      <c r="DB221" s="193"/>
      <c r="DC221" s="193"/>
      <c r="DD221" s="193"/>
      <c r="DE221" s="193"/>
      <c r="DF221" s="193"/>
      <c r="DG221" s="193"/>
      <c r="DH221" s="193"/>
      <c r="DI221" s="193"/>
      <c r="DJ221" s="193"/>
      <c r="DK221" s="193"/>
      <c r="DL221" s="193"/>
      <c r="DM221" s="193"/>
      <c r="DN221" s="193"/>
      <c r="DO221" s="193"/>
      <c r="DP221" s="193"/>
      <c r="DQ221" s="193"/>
      <c r="DR221" s="193"/>
      <c r="DS221" s="193"/>
      <c r="DT221" s="193"/>
      <c r="DU221" s="193"/>
      <c r="DV221" s="193"/>
      <c r="DW221" s="193"/>
      <c r="DX221" s="193"/>
      <c r="DY221" s="193"/>
      <c r="DZ221" s="193"/>
      <c r="EA221" s="193"/>
      <c r="EB221" s="193"/>
      <c r="EC221" s="193"/>
      <c r="ED221" s="193"/>
      <c r="EE221" s="193"/>
      <c r="EF221" s="193"/>
      <c r="EG221" s="193"/>
      <c r="EH221" s="193"/>
      <c r="EI221" s="193"/>
      <c r="EJ221" s="193"/>
      <c r="EK221" s="193"/>
      <c r="EL221" s="193"/>
      <c r="EM221" s="193"/>
      <c r="EN221" s="193"/>
      <c r="EO221" s="193"/>
      <c r="EP221" s="193"/>
      <c r="EQ221" s="193"/>
      <c r="ER221" s="193"/>
      <c r="ES221" s="193"/>
      <c r="ET221" s="193"/>
      <c r="EU221" s="193"/>
      <c r="EV221" s="193"/>
      <c r="EW221" s="193"/>
      <c r="EX221" s="193"/>
      <c r="EY221" s="193"/>
      <c r="EZ221" s="193"/>
      <c r="FA221" s="193"/>
      <c r="FB221" s="193"/>
      <c r="FC221" s="193"/>
      <c r="FD221" s="193"/>
      <c r="FE221" s="193"/>
      <c r="FF221" s="193"/>
      <c r="FG221" s="193"/>
      <c r="FH221" s="193"/>
      <c r="FI221" s="193"/>
      <c r="FJ221" s="193"/>
      <c r="FK221" s="193"/>
      <c r="FL221" s="107"/>
      <c r="FM221" s="107"/>
      <c r="FN221" s="107"/>
      <c r="FO221" s="107"/>
      <c r="FP221" s="107"/>
      <c r="FQ221" s="107"/>
      <c r="FR221" s="107"/>
      <c r="FS221" s="107"/>
      <c r="FT221" s="107"/>
    </row>
    <row r="222" spans="1:176" ht="14.25" customHeight="1">
      <c r="A222" s="193"/>
      <c r="B222" s="226"/>
      <c r="C222" s="193"/>
      <c r="D222" s="193"/>
      <c r="E222" s="193"/>
      <c r="F222" s="226"/>
      <c r="G222" s="226"/>
      <c r="H222" s="193"/>
      <c r="I222" s="193"/>
      <c r="J222" s="193"/>
      <c r="K222" s="193"/>
      <c r="L222" s="193"/>
      <c r="M222" s="193"/>
      <c r="N222" s="193"/>
      <c r="O222" s="193"/>
      <c r="P222" s="193"/>
      <c r="Q222" s="193"/>
      <c r="R222" s="193"/>
      <c r="S222" s="193"/>
      <c r="T222" s="193"/>
      <c r="U222" s="193"/>
      <c r="V222" s="193"/>
      <c r="W222" s="193"/>
      <c r="X222" s="193"/>
      <c r="Y222" s="193"/>
      <c r="Z222" s="193"/>
      <c r="AA222" s="193"/>
      <c r="AB222" s="193"/>
      <c r="AC222" s="193"/>
      <c r="AD222" s="193"/>
      <c r="AE222" s="193"/>
      <c r="AF222" s="193"/>
      <c r="AG222" s="193"/>
      <c r="AH222" s="193"/>
      <c r="AI222" s="193"/>
      <c r="AJ222" s="193"/>
      <c r="AK222" s="193"/>
      <c r="AL222" s="193"/>
      <c r="AM222" s="193"/>
      <c r="AN222" s="193"/>
      <c r="AO222" s="193"/>
      <c r="AP222" s="193"/>
      <c r="AQ222" s="193"/>
      <c r="AR222" s="193"/>
      <c r="AS222" s="193"/>
      <c r="AT222" s="193"/>
      <c r="AU222" s="193"/>
      <c r="AV222" s="193"/>
      <c r="AW222" s="193"/>
      <c r="AX222" s="193"/>
      <c r="AY222" s="193"/>
      <c r="AZ222" s="193"/>
      <c r="BA222" s="193"/>
      <c r="BB222" s="193"/>
      <c r="BC222" s="193"/>
      <c r="BD222" s="193"/>
      <c r="BE222" s="193"/>
      <c r="BF222" s="193"/>
      <c r="BG222" s="193"/>
      <c r="BH222" s="193"/>
      <c r="BI222" s="193"/>
      <c r="BJ222" s="193"/>
      <c r="BK222" s="193"/>
      <c r="BL222" s="193"/>
      <c r="BM222" s="193"/>
      <c r="BN222" s="193"/>
      <c r="BO222" s="193"/>
      <c r="BP222" s="193"/>
      <c r="BQ222" s="193"/>
      <c r="BR222" s="193"/>
      <c r="BS222" s="193"/>
      <c r="BT222" s="193"/>
      <c r="BU222" s="193"/>
      <c r="BV222" s="193"/>
      <c r="BW222" s="193"/>
      <c r="BX222" s="193"/>
      <c r="BY222" s="193"/>
      <c r="BZ222" s="193"/>
      <c r="CA222" s="193"/>
      <c r="CB222" s="193"/>
      <c r="CC222" s="193"/>
      <c r="CD222" s="193"/>
      <c r="CE222" s="193"/>
      <c r="CF222" s="193"/>
      <c r="CG222" s="193"/>
      <c r="CH222" s="193"/>
      <c r="CI222" s="193"/>
      <c r="CJ222" s="193"/>
      <c r="CK222" s="193"/>
      <c r="CL222" s="193"/>
      <c r="CM222" s="193"/>
      <c r="CN222" s="193"/>
      <c r="CO222" s="193"/>
      <c r="CP222" s="193"/>
      <c r="CQ222" s="193"/>
      <c r="CR222" s="193"/>
      <c r="CS222" s="193"/>
      <c r="CT222" s="193"/>
      <c r="CU222" s="193"/>
      <c r="CV222" s="193"/>
      <c r="CW222" s="193"/>
      <c r="CX222" s="193"/>
      <c r="CY222" s="193"/>
      <c r="CZ222" s="193"/>
      <c r="DA222" s="193"/>
      <c r="DB222" s="193"/>
      <c r="DC222" s="193"/>
      <c r="DD222" s="193"/>
      <c r="DE222" s="193"/>
      <c r="DF222" s="193"/>
      <c r="DG222" s="193"/>
      <c r="DH222" s="193"/>
      <c r="DI222" s="193"/>
      <c r="DJ222" s="193"/>
      <c r="DK222" s="193"/>
      <c r="DL222" s="193"/>
      <c r="DM222" s="193"/>
      <c r="DN222" s="193"/>
      <c r="DO222" s="193"/>
      <c r="DP222" s="193"/>
      <c r="DQ222" s="193"/>
      <c r="DR222" s="193"/>
      <c r="DS222" s="193"/>
      <c r="DT222" s="193"/>
      <c r="DU222" s="193"/>
      <c r="DV222" s="193"/>
      <c r="DW222" s="193"/>
      <c r="DX222" s="193"/>
      <c r="DY222" s="193"/>
      <c r="DZ222" s="193"/>
      <c r="EA222" s="193"/>
      <c r="EB222" s="193"/>
      <c r="EC222" s="193"/>
      <c r="ED222" s="193"/>
      <c r="EE222" s="193"/>
      <c r="EF222" s="193"/>
      <c r="EG222" s="193"/>
      <c r="EH222" s="193"/>
      <c r="EI222" s="193"/>
      <c r="EJ222" s="193"/>
      <c r="EK222" s="193"/>
      <c r="EL222" s="193"/>
      <c r="EM222" s="193"/>
      <c r="EN222" s="193"/>
      <c r="EO222" s="193"/>
      <c r="EP222" s="193"/>
      <c r="EQ222" s="193"/>
      <c r="ER222" s="193"/>
      <c r="ES222" s="193"/>
      <c r="ET222" s="193"/>
      <c r="EU222" s="193"/>
      <c r="EV222" s="193"/>
      <c r="EW222" s="193"/>
      <c r="EX222" s="193"/>
      <c r="EY222" s="193"/>
      <c r="EZ222" s="193"/>
      <c r="FA222" s="193"/>
      <c r="FB222" s="193"/>
      <c r="FC222" s="193"/>
      <c r="FD222" s="193"/>
      <c r="FE222" s="193"/>
      <c r="FF222" s="193"/>
      <c r="FG222" s="193"/>
      <c r="FH222" s="193"/>
      <c r="FI222" s="193"/>
      <c r="FJ222" s="193"/>
      <c r="FK222" s="193"/>
      <c r="FL222" s="107"/>
      <c r="FM222" s="107"/>
      <c r="FN222" s="107"/>
      <c r="FO222" s="107"/>
      <c r="FP222" s="107"/>
      <c r="FQ222" s="107"/>
      <c r="FR222" s="107"/>
      <c r="FS222" s="107"/>
      <c r="FT222" s="107"/>
    </row>
    <row r="223" spans="1:176" ht="14.25" customHeight="1">
      <c r="A223" s="193"/>
      <c r="B223" s="226"/>
      <c r="C223" s="193"/>
      <c r="D223" s="193"/>
      <c r="E223" s="193"/>
      <c r="F223" s="226"/>
      <c r="G223" s="226"/>
      <c r="H223" s="193"/>
      <c r="I223" s="193"/>
      <c r="J223" s="193"/>
      <c r="K223" s="193"/>
      <c r="L223" s="193"/>
      <c r="M223" s="193"/>
      <c r="N223" s="193"/>
      <c r="O223" s="193"/>
      <c r="P223" s="193"/>
      <c r="Q223" s="193"/>
      <c r="R223" s="193"/>
      <c r="S223" s="193"/>
      <c r="T223" s="193"/>
      <c r="U223" s="193"/>
      <c r="V223" s="193"/>
      <c r="W223" s="193"/>
      <c r="X223" s="193"/>
      <c r="Y223" s="193"/>
      <c r="Z223" s="193"/>
      <c r="AA223" s="193"/>
      <c r="AB223" s="193"/>
      <c r="AC223" s="193"/>
      <c r="AD223" s="193"/>
      <c r="AE223" s="193"/>
      <c r="AF223" s="193"/>
      <c r="AG223" s="193"/>
      <c r="AH223" s="193"/>
      <c r="AI223" s="193"/>
      <c r="AJ223" s="193"/>
      <c r="AK223" s="193"/>
      <c r="AL223" s="193"/>
      <c r="AM223" s="193"/>
      <c r="AN223" s="193"/>
      <c r="AO223" s="193"/>
      <c r="AP223" s="193"/>
      <c r="AQ223" s="193"/>
      <c r="AR223" s="193"/>
      <c r="AS223" s="193"/>
      <c r="AT223" s="193"/>
      <c r="AU223" s="193"/>
      <c r="AV223" s="193"/>
      <c r="AW223" s="193"/>
      <c r="AX223" s="193"/>
      <c r="AY223" s="193"/>
      <c r="AZ223" s="193"/>
      <c r="BA223" s="193"/>
      <c r="BB223" s="193"/>
      <c r="BC223" s="193"/>
      <c r="BD223" s="193"/>
      <c r="BE223" s="193"/>
      <c r="BF223" s="193"/>
      <c r="BG223" s="193"/>
      <c r="BH223" s="193"/>
      <c r="BI223" s="193"/>
      <c r="BJ223" s="193"/>
      <c r="BK223" s="193"/>
      <c r="BL223" s="193"/>
      <c r="BM223" s="193"/>
      <c r="BN223" s="193"/>
      <c r="BO223" s="193"/>
      <c r="BP223" s="193"/>
      <c r="BQ223" s="193"/>
      <c r="BR223" s="193"/>
      <c r="BS223" s="193"/>
      <c r="BT223" s="193"/>
      <c r="BU223" s="193"/>
      <c r="BV223" s="193"/>
      <c r="BW223" s="193"/>
      <c r="BX223" s="193"/>
      <c r="BY223" s="193"/>
      <c r="BZ223" s="193"/>
      <c r="CA223" s="193"/>
      <c r="CB223" s="193"/>
      <c r="CC223" s="193"/>
      <c r="CD223" s="193"/>
      <c r="CE223" s="193"/>
      <c r="CF223" s="193"/>
      <c r="CG223" s="193"/>
      <c r="CH223" s="193"/>
      <c r="CI223" s="193"/>
      <c r="CJ223" s="193"/>
      <c r="CK223" s="193"/>
      <c r="CL223" s="193"/>
      <c r="CM223" s="193"/>
      <c r="CN223" s="193"/>
      <c r="CO223" s="193"/>
      <c r="CP223" s="193"/>
      <c r="CQ223" s="193"/>
      <c r="CR223" s="193"/>
      <c r="CS223" s="193"/>
      <c r="CT223" s="193"/>
      <c r="CU223" s="193"/>
      <c r="CV223" s="193"/>
      <c r="CW223" s="193"/>
      <c r="CX223" s="193"/>
      <c r="CY223" s="193"/>
      <c r="CZ223" s="193"/>
      <c r="DA223" s="193"/>
      <c r="DB223" s="193"/>
      <c r="DC223" s="193"/>
      <c r="DD223" s="193"/>
      <c r="DE223" s="193"/>
      <c r="DF223" s="193"/>
      <c r="DG223" s="193"/>
      <c r="DH223" s="193"/>
      <c r="DI223" s="193"/>
      <c r="DJ223" s="193"/>
      <c r="DK223" s="193"/>
      <c r="DL223" s="193"/>
      <c r="DM223" s="193"/>
      <c r="DN223" s="193"/>
      <c r="DO223" s="193"/>
      <c r="DP223" s="193"/>
      <c r="DQ223" s="193"/>
      <c r="DR223" s="193"/>
      <c r="DS223" s="193"/>
      <c r="DT223" s="193"/>
      <c r="DU223" s="193"/>
      <c r="DV223" s="193"/>
      <c r="DW223" s="193"/>
      <c r="DX223" s="193"/>
      <c r="DY223" s="193"/>
      <c r="DZ223" s="193"/>
      <c r="EA223" s="193"/>
      <c r="EB223" s="193"/>
      <c r="EC223" s="193"/>
      <c r="ED223" s="193"/>
      <c r="EE223" s="193"/>
      <c r="EF223" s="193"/>
      <c r="EG223" s="193"/>
      <c r="EH223" s="193"/>
      <c r="EI223" s="193"/>
      <c r="EJ223" s="193"/>
      <c r="EK223" s="193"/>
      <c r="EL223" s="193"/>
      <c r="EM223" s="193"/>
      <c r="EN223" s="193"/>
      <c r="EO223" s="193"/>
      <c r="EP223" s="193"/>
      <c r="EQ223" s="193"/>
      <c r="ER223" s="193"/>
      <c r="ES223" s="193"/>
      <c r="ET223" s="193"/>
      <c r="EU223" s="193"/>
      <c r="EV223" s="193"/>
      <c r="EW223" s="193"/>
      <c r="EX223" s="193"/>
      <c r="EY223" s="193"/>
      <c r="EZ223" s="193"/>
      <c r="FA223" s="193"/>
      <c r="FB223" s="193"/>
      <c r="FC223" s="193"/>
      <c r="FD223" s="193"/>
      <c r="FE223" s="193"/>
      <c r="FF223" s="193"/>
      <c r="FG223" s="193"/>
      <c r="FH223" s="193"/>
      <c r="FI223" s="193"/>
      <c r="FJ223" s="193"/>
      <c r="FK223" s="193"/>
      <c r="FL223" s="107"/>
      <c r="FM223" s="107"/>
      <c r="FN223" s="107"/>
      <c r="FO223" s="107"/>
      <c r="FP223" s="107"/>
      <c r="FQ223" s="107"/>
      <c r="FR223" s="107"/>
      <c r="FS223" s="107"/>
      <c r="FT223" s="107"/>
    </row>
    <row r="224" spans="1:176" ht="14.25" customHeight="1">
      <c r="A224" s="193"/>
      <c r="B224" s="226"/>
      <c r="C224" s="193"/>
      <c r="D224" s="193"/>
      <c r="E224" s="193"/>
      <c r="F224" s="226"/>
      <c r="G224" s="226"/>
      <c r="H224" s="193"/>
      <c r="I224" s="193"/>
      <c r="J224" s="193"/>
      <c r="K224" s="193"/>
      <c r="L224" s="193"/>
      <c r="M224" s="193"/>
      <c r="N224" s="193"/>
      <c r="O224" s="193"/>
      <c r="P224" s="193"/>
      <c r="Q224" s="193"/>
      <c r="R224" s="193"/>
      <c r="S224" s="193"/>
      <c r="T224" s="193"/>
      <c r="U224" s="193"/>
      <c r="V224" s="193"/>
      <c r="W224" s="193"/>
      <c r="X224" s="193"/>
      <c r="Y224" s="193"/>
      <c r="Z224" s="193"/>
      <c r="AA224" s="193"/>
      <c r="AB224" s="193"/>
      <c r="AC224" s="193"/>
      <c r="AD224" s="193"/>
      <c r="AE224" s="193"/>
      <c r="AF224" s="193"/>
      <c r="AG224" s="193"/>
      <c r="AH224" s="193"/>
      <c r="AI224" s="193"/>
      <c r="AJ224" s="193"/>
      <c r="AK224" s="193"/>
      <c r="AL224" s="193"/>
      <c r="AM224" s="193"/>
      <c r="AN224" s="193"/>
      <c r="AO224" s="193"/>
      <c r="AP224" s="193"/>
      <c r="AQ224" s="193"/>
      <c r="AR224" s="193"/>
      <c r="AS224" s="193"/>
      <c r="AT224" s="193"/>
      <c r="AU224" s="193"/>
      <c r="AV224" s="193"/>
      <c r="AW224" s="193"/>
      <c r="AX224" s="193"/>
      <c r="AY224" s="193"/>
      <c r="AZ224" s="193"/>
      <c r="BA224" s="193"/>
      <c r="BB224" s="193"/>
      <c r="BC224" s="193"/>
      <c r="BD224" s="193"/>
      <c r="BE224" s="193"/>
      <c r="BF224" s="193"/>
      <c r="BG224" s="193"/>
      <c r="BH224" s="193"/>
      <c r="BI224" s="193"/>
      <c r="BJ224" s="193"/>
      <c r="BK224" s="193"/>
      <c r="BL224" s="193"/>
      <c r="BM224" s="193"/>
      <c r="BN224" s="193"/>
      <c r="BO224" s="193"/>
      <c r="BP224" s="193"/>
      <c r="BQ224" s="193"/>
      <c r="BR224" s="193"/>
      <c r="BS224" s="193"/>
      <c r="BT224" s="193"/>
      <c r="BU224" s="193"/>
      <c r="BV224" s="193"/>
      <c r="BW224" s="193"/>
      <c r="BX224" s="193"/>
      <c r="BY224" s="193"/>
      <c r="BZ224" s="193"/>
      <c r="CA224" s="193"/>
      <c r="CB224" s="193"/>
      <c r="CC224" s="193"/>
      <c r="CD224" s="193"/>
      <c r="CE224" s="193"/>
      <c r="CF224" s="193"/>
      <c r="CG224" s="193"/>
      <c r="CH224" s="193"/>
      <c r="CI224" s="193"/>
      <c r="CJ224" s="193"/>
      <c r="CK224" s="193"/>
      <c r="CL224" s="193"/>
      <c r="CM224" s="193"/>
      <c r="CN224" s="193"/>
      <c r="CO224" s="193"/>
      <c r="CP224" s="193"/>
      <c r="CQ224" s="193"/>
      <c r="CR224" s="193"/>
      <c r="CS224" s="193"/>
      <c r="CT224" s="193"/>
      <c r="CU224" s="193"/>
      <c r="CV224" s="193"/>
      <c r="CW224" s="193"/>
      <c r="CX224" s="193"/>
      <c r="CY224" s="193"/>
      <c r="CZ224" s="193"/>
      <c r="DA224" s="193"/>
      <c r="DB224" s="193"/>
      <c r="DC224" s="193"/>
      <c r="DD224" s="193"/>
      <c r="DE224" s="193"/>
      <c r="DF224" s="193"/>
      <c r="DG224" s="193"/>
      <c r="DH224" s="193"/>
      <c r="DI224" s="193"/>
      <c r="DJ224" s="193"/>
      <c r="DK224" s="193"/>
      <c r="DL224" s="193"/>
      <c r="DM224" s="193"/>
      <c r="DN224" s="193"/>
      <c r="DO224" s="193"/>
      <c r="DP224" s="193"/>
      <c r="DQ224" s="193"/>
      <c r="DR224" s="193"/>
      <c r="DS224" s="193"/>
      <c r="DT224" s="193"/>
      <c r="DU224" s="193"/>
      <c r="DV224" s="193"/>
      <c r="DW224" s="193"/>
      <c r="DX224" s="193"/>
      <c r="DY224" s="193"/>
      <c r="DZ224" s="193"/>
      <c r="EA224" s="193"/>
      <c r="EB224" s="193"/>
      <c r="EC224" s="193"/>
      <c r="ED224" s="193"/>
      <c r="EE224" s="193"/>
      <c r="EF224" s="193"/>
      <c r="EG224" s="193"/>
      <c r="EH224" s="193"/>
      <c r="EI224" s="193"/>
      <c r="EJ224" s="193"/>
      <c r="EK224" s="193"/>
      <c r="EL224" s="193"/>
      <c r="EM224" s="193"/>
      <c r="EN224" s="193"/>
      <c r="EO224" s="193"/>
      <c r="EP224" s="193"/>
      <c r="EQ224" s="193"/>
      <c r="ER224" s="193"/>
      <c r="ES224" s="193"/>
      <c r="ET224" s="193"/>
      <c r="EU224" s="193"/>
      <c r="EV224" s="193"/>
      <c r="EW224" s="193"/>
      <c r="EX224" s="193"/>
      <c r="EY224" s="193"/>
      <c r="EZ224" s="193"/>
      <c r="FA224" s="193"/>
      <c r="FB224" s="193"/>
      <c r="FC224" s="193"/>
      <c r="FD224" s="193"/>
      <c r="FE224" s="193"/>
      <c r="FF224" s="193"/>
      <c r="FG224" s="193"/>
      <c r="FH224" s="193"/>
      <c r="FI224" s="193"/>
      <c r="FJ224" s="193"/>
      <c r="FK224" s="193"/>
      <c r="FL224" s="107"/>
      <c r="FM224" s="107"/>
      <c r="FN224" s="107"/>
      <c r="FO224" s="107"/>
      <c r="FP224" s="107"/>
      <c r="FQ224" s="107"/>
      <c r="FR224" s="107"/>
      <c r="FS224" s="107"/>
      <c r="FT224" s="107"/>
    </row>
    <row r="225" spans="1:176" ht="14.25" customHeight="1">
      <c r="A225" s="193"/>
      <c r="B225" s="226"/>
      <c r="C225" s="193"/>
      <c r="D225" s="193"/>
      <c r="E225" s="193"/>
      <c r="F225" s="226"/>
      <c r="G225" s="226"/>
      <c r="H225" s="193"/>
      <c r="I225" s="193"/>
      <c r="J225" s="193"/>
      <c r="K225" s="193"/>
      <c r="L225" s="193"/>
      <c r="M225" s="193"/>
      <c r="N225" s="193"/>
      <c r="O225" s="193"/>
      <c r="P225" s="193"/>
      <c r="Q225" s="193"/>
      <c r="R225" s="193"/>
      <c r="S225" s="193"/>
      <c r="T225" s="193"/>
      <c r="U225" s="193"/>
      <c r="V225" s="193"/>
      <c r="W225" s="193"/>
      <c r="X225" s="193"/>
      <c r="Y225" s="193"/>
      <c r="Z225" s="193"/>
      <c r="AA225" s="193"/>
      <c r="AB225" s="193"/>
      <c r="AC225" s="193"/>
      <c r="AD225" s="193"/>
      <c r="AE225" s="193"/>
      <c r="AF225" s="193"/>
      <c r="AG225" s="193"/>
      <c r="AH225" s="193"/>
      <c r="AI225" s="193"/>
      <c r="AJ225" s="193"/>
      <c r="AK225" s="193"/>
      <c r="AL225" s="193"/>
      <c r="AM225" s="193"/>
      <c r="AN225" s="193"/>
      <c r="AO225" s="193"/>
      <c r="AP225" s="193"/>
      <c r="AQ225" s="193"/>
      <c r="AR225" s="193"/>
      <c r="AS225" s="193"/>
      <c r="AT225" s="193"/>
      <c r="AU225" s="193"/>
      <c r="AV225" s="193"/>
      <c r="AW225" s="193"/>
      <c r="AX225" s="193"/>
      <c r="AY225" s="193"/>
      <c r="AZ225" s="193"/>
      <c r="BA225" s="193"/>
      <c r="BB225" s="193"/>
      <c r="BC225" s="193"/>
      <c r="BD225" s="193"/>
      <c r="BE225" s="193"/>
      <c r="BF225" s="193"/>
      <c r="BG225" s="193"/>
      <c r="BH225" s="193"/>
      <c r="BI225" s="193"/>
      <c r="BJ225" s="193"/>
      <c r="BK225" s="193"/>
      <c r="BL225" s="193"/>
      <c r="BM225" s="193"/>
      <c r="BN225" s="193"/>
      <c r="BO225" s="193"/>
      <c r="BP225" s="193"/>
      <c r="BQ225" s="193"/>
      <c r="BR225" s="193"/>
      <c r="BS225" s="193"/>
      <c r="BT225" s="193"/>
      <c r="BU225" s="193"/>
      <c r="BV225" s="193"/>
      <c r="BW225" s="193"/>
      <c r="BX225" s="193"/>
      <c r="BY225" s="193"/>
      <c r="BZ225" s="193"/>
      <c r="CA225" s="193"/>
      <c r="CB225" s="193"/>
      <c r="CC225" s="193"/>
      <c r="CD225" s="193"/>
      <c r="CE225" s="193"/>
      <c r="CF225" s="193"/>
      <c r="CG225" s="193"/>
      <c r="CH225" s="193"/>
      <c r="CI225" s="193"/>
      <c r="CJ225" s="193"/>
      <c r="CK225" s="193"/>
      <c r="CL225" s="193"/>
      <c r="CM225" s="193"/>
      <c r="CN225" s="193"/>
      <c r="CO225" s="193"/>
      <c r="CP225" s="193"/>
      <c r="CQ225" s="193"/>
      <c r="CR225" s="193"/>
      <c r="CS225" s="193"/>
      <c r="CT225" s="193"/>
      <c r="CU225" s="193"/>
      <c r="CV225" s="193"/>
      <c r="CW225" s="193"/>
      <c r="CX225" s="193"/>
      <c r="CY225" s="193"/>
      <c r="CZ225" s="193"/>
      <c r="DA225" s="193"/>
      <c r="DB225" s="193"/>
      <c r="DC225" s="193"/>
      <c r="DD225" s="193"/>
      <c r="DE225" s="193"/>
      <c r="DF225" s="193"/>
      <c r="DG225" s="193"/>
      <c r="DH225" s="193"/>
      <c r="DI225" s="193"/>
      <c r="DJ225" s="193"/>
      <c r="DK225" s="193"/>
      <c r="DL225" s="193"/>
      <c r="DM225" s="193"/>
      <c r="DN225" s="193"/>
      <c r="DO225" s="193"/>
      <c r="DP225" s="193"/>
      <c r="DQ225" s="193"/>
      <c r="DR225" s="193"/>
      <c r="DS225" s="193"/>
      <c r="DT225" s="193"/>
      <c r="DU225" s="193"/>
      <c r="DV225" s="193"/>
      <c r="DW225" s="193"/>
      <c r="DX225" s="193"/>
      <c r="DY225" s="193"/>
      <c r="DZ225" s="193"/>
      <c r="EA225" s="193"/>
      <c r="EB225" s="193"/>
      <c r="EC225" s="193"/>
      <c r="ED225" s="193"/>
      <c r="EE225" s="193"/>
      <c r="EF225" s="193"/>
      <c r="EG225" s="193"/>
      <c r="EH225" s="193"/>
      <c r="EI225" s="193"/>
      <c r="EJ225" s="193"/>
      <c r="EK225" s="193"/>
      <c r="EL225" s="193"/>
      <c r="EM225" s="193"/>
      <c r="EN225" s="193"/>
      <c r="EO225" s="193"/>
      <c r="EP225" s="193"/>
      <c r="EQ225" s="193"/>
      <c r="ER225" s="193"/>
      <c r="ES225" s="193"/>
      <c r="ET225" s="193"/>
      <c r="EU225" s="193"/>
      <c r="EV225" s="193"/>
      <c r="EW225" s="193"/>
      <c r="EX225" s="193"/>
      <c r="EY225" s="193"/>
      <c r="EZ225" s="193"/>
      <c r="FA225" s="193"/>
      <c r="FB225" s="193"/>
      <c r="FC225" s="193"/>
      <c r="FD225" s="193"/>
      <c r="FE225" s="193"/>
      <c r="FF225" s="193"/>
      <c r="FG225" s="193"/>
      <c r="FH225" s="193"/>
      <c r="FI225" s="193"/>
      <c r="FJ225" s="193"/>
      <c r="FK225" s="193"/>
      <c r="FL225" s="107"/>
      <c r="FM225" s="107"/>
      <c r="FN225" s="107"/>
      <c r="FO225" s="107"/>
      <c r="FP225" s="107"/>
      <c r="FQ225" s="107"/>
      <c r="FR225" s="107"/>
      <c r="FS225" s="107"/>
      <c r="FT225" s="107"/>
    </row>
    <row r="226" spans="1:176" ht="14.25" customHeight="1">
      <c r="A226" s="193"/>
      <c r="B226" s="226"/>
      <c r="C226" s="193"/>
      <c r="D226" s="193"/>
      <c r="E226" s="193"/>
      <c r="F226" s="226"/>
      <c r="G226" s="226"/>
      <c r="H226" s="193"/>
      <c r="I226" s="193"/>
      <c r="J226" s="193"/>
      <c r="K226" s="193"/>
      <c r="L226" s="193"/>
      <c r="M226" s="193"/>
      <c r="N226" s="193"/>
      <c r="O226" s="193"/>
      <c r="P226" s="193"/>
      <c r="Q226" s="193"/>
      <c r="R226" s="193"/>
      <c r="S226" s="193"/>
      <c r="T226" s="193"/>
      <c r="U226" s="193"/>
      <c r="V226" s="193"/>
      <c r="W226" s="193"/>
      <c r="X226" s="193"/>
      <c r="Y226" s="193"/>
      <c r="Z226" s="193"/>
      <c r="AA226" s="193"/>
      <c r="AB226" s="193"/>
      <c r="AC226" s="193"/>
      <c r="AD226" s="193"/>
      <c r="AE226" s="193"/>
      <c r="AF226" s="193"/>
      <c r="AG226" s="193"/>
      <c r="AH226" s="193"/>
      <c r="AI226" s="193"/>
      <c r="AJ226" s="193"/>
      <c r="AK226" s="193"/>
      <c r="AL226" s="193"/>
      <c r="AM226" s="193"/>
      <c r="AN226" s="193"/>
      <c r="AO226" s="193"/>
      <c r="AP226" s="193"/>
      <c r="AQ226" s="193"/>
      <c r="AR226" s="193"/>
      <c r="AS226" s="193"/>
      <c r="AT226" s="193"/>
      <c r="AU226" s="193"/>
      <c r="AV226" s="193"/>
      <c r="AW226" s="193"/>
      <c r="AX226" s="193"/>
      <c r="AY226" s="193"/>
      <c r="AZ226" s="193"/>
      <c r="BA226" s="193"/>
      <c r="BB226" s="193"/>
      <c r="BC226" s="193"/>
      <c r="BD226" s="193"/>
      <c r="BE226" s="193"/>
      <c r="BF226" s="193"/>
      <c r="BG226" s="193"/>
      <c r="BH226" s="193"/>
      <c r="BI226" s="193"/>
      <c r="BJ226" s="193"/>
      <c r="BK226" s="193"/>
      <c r="BL226" s="193"/>
      <c r="BM226" s="193"/>
      <c r="BN226" s="193"/>
      <c r="BO226" s="193"/>
      <c r="BP226" s="193"/>
      <c r="BQ226" s="193"/>
      <c r="BR226" s="193"/>
      <c r="BS226" s="193"/>
      <c r="BT226" s="193"/>
      <c r="BU226" s="193"/>
      <c r="BV226" s="193"/>
      <c r="BW226" s="193"/>
      <c r="BX226" s="193"/>
      <c r="BY226" s="193"/>
      <c r="BZ226" s="193"/>
      <c r="CA226" s="193"/>
      <c r="CB226" s="193"/>
      <c r="CC226" s="193"/>
      <c r="CD226" s="193"/>
      <c r="CE226" s="193"/>
      <c r="CF226" s="193"/>
      <c r="CG226" s="193"/>
      <c r="CH226" s="193"/>
      <c r="CI226" s="193"/>
      <c r="CJ226" s="193"/>
      <c r="CK226" s="193"/>
      <c r="CL226" s="193"/>
      <c r="CM226" s="193"/>
      <c r="CN226" s="193"/>
      <c r="CO226" s="193"/>
      <c r="CP226" s="193"/>
      <c r="CQ226" s="193"/>
      <c r="CR226" s="193"/>
      <c r="CS226" s="193"/>
      <c r="CT226" s="193"/>
      <c r="CU226" s="193"/>
      <c r="CV226" s="193"/>
      <c r="CW226" s="193"/>
      <c r="CX226" s="193"/>
      <c r="CY226" s="193"/>
      <c r="CZ226" s="193"/>
      <c r="DA226" s="193"/>
      <c r="DB226" s="193"/>
      <c r="DC226" s="193"/>
      <c r="DD226" s="193"/>
      <c r="DE226" s="193"/>
      <c r="DF226" s="193"/>
      <c r="DG226" s="193"/>
      <c r="DH226" s="193"/>
      <c r="DI226" s="193"/>
      <c r="DJ226" s="193"/>
      <c r="DK226" s="193"/>
      <c r="DL226" s="193"/>
      <c r="DM226" s="193"/>
      <c r="DN226" s="193"/>
      <c r="DO226" s="193"/>
      <c r="DP226" s="193"/>
      <c r="DQ226" s="193"/>
      <c r="DR226" s="193"/>
      <c r="DS226" s="193"/>
      <c r="DT226" s="193"/>
      <c r="DU226" s="193"/>
      <c r="DV226" s="193"/>
      <c r="DW226" s="193"/>
      <c r="DX226" s="193"/>
      <c r="DY226" s="193"/>
      <c r="DZ226" s="193"/>
      <c r="EA226" s="193"/>
      <c r="EB226" s="193"/>
      <c r="EC226" s="193"/>
      <c r="ED226" s="193"/>
      <c r="EE226" s="193"/>
      <c r="EF226" s="193"/>
      <c r="EG226" s="193"/>
      <c r="EH226" s="193"/>
      <c r="EI226" s="193"/>
      <c r="EJ226" s="193"/>
      <c r="EK226" s="193"/>
      <c r="EL226" s="193"/>
      <c r="EM226" s="193"/>
      <c r="EN226" s="193"/>
      <c r="EO226" s="193"/>
      <c r="EP226" s="193"/>
      <c r="EQ226" s="193"/>
      <c r="ER226" s="193"/>
      <c r="ES226" s="193"/>
      <c r="ET226" s="193"/>
      <c r="EU226" s="193"/>
      <c r="EV226" s="193"/>
      <c r="EW226" s="193"/>
      <c r="EX226" s="193"/>
      <c r="EY226" s="193"/>
      <c r="EZ226" s="193"/>
      <c r="FA226" s="193"/>
      <c r="FB226" s="193"/>
      <c r="FC226" s="193"/>
      <c r="FD226" s="193"/>
      <c r="FE226" s="193"/>
      <c r="FF226" s="193"/>
      <c r="FG226" s="193"/>
      <c r="FH226" s="193"/>
      <c r="FI226" s="193"/>
      <c r="FJ226" s="193"/>
      <c r="FK226" s="193"/>
      <c r="FL226" s="107"/>
      <c r="FM226" s="107"/>
      <c r="FN226" s="107"/>
      <c r="FO226" s="107"/>
      <c r="FP226" s="107"/>
      <c r="FQ226" s="107"/>
      <c r="FR226" s="107"/>
      <c r="FS226" s="107"/>
      <c r="FT226" s="107"/>
    </row>
    <row r="227" spans="1:176" ht="14.25" customHeight="1">
      <c r="A227" s="193"/>
      <c r="B227" s="226"/>
      <c r="C227" s="193"/>
      <c r="D227" s="193"/>
      <c r="E227" s="193"/>
      <c r="F227" s="226"/>
      <c r="G227" s="226"/>
      <c r="H227" s="193"/>
      <c r="I227" s="193"/>
      <c r="J227" s="193"/>
      <c r="K227" s="193"/>
      <c r="L227" s="193"/>
      <c r="M227" s="193"/>
      <c r="N227" s="193"/>
      <c r="O227" s="193"/>
      <c r="P227" s="193"/>
      <c r="Q227" s="193"/>
      <c r="R227" s="193"/>
      <c r="S227" s="193"/>
      <c r="T227" s="193"/>
      <c r="U227" s="193"/>
      <c r="V227" s="193"/>
      <c r="W227" s="193"/>
      <c r="X227" s="193"/>
      <c r="Y227" s="193"/>
      <c r="Z227" s="193"/>
      <c r="AA227" s="193"/>
      <c r="AB227" s="193"/>
      <c r="AC227" s="193"/>
      <c r="AD227" s="193"/>
      <c r="AE227" s="193"/>
      <c r="AF227" s="193"/>
      <c r="AG227" s="193"/>
      <c r="AH227" s="193"/>
      <c r="AI227" s="193"/>
      <c r="AJ227" s="193"/>
      <c r="AK227" s="193"/>
      <c r="AL227" s="193"/>
      <c r="AM227" s="193"/>
      <c r="AN227" s="193"/>
      <c r="AO227" s="193"/>
      <c r="AP227" s="193"/>
      <c r="AQ227" s="193"/>
      <c r="AR227" s="193"/>
      <c r="AS227" s="193"/>
      <c r="AT227" s="193"/>
      <c r="AU227" s="193"/>
      <c r="AV227" s="193"/>
      <c r="AW227" s="193"/>
      <c r="AX227" s="193"/>
      <c r="AY227" s="193"/>
      <c r="AZ227" s="193"/>
      <c r="BA227" s="193"/>
      <c r="BB227" s="193"/>
      <c r="BC227" s="193"/>
      <c r="BD227" s="193"/>
      <c r="BE227" s="193"/>
      <c r="BF227" s="193"/>
      <c r="BG227" s="193"/>
      <c r="BH227" s="193"/>
      <c r="BI227" s="193"/>
      <c r="BJ227" s="193"/>
      <c r="BK227" s="193"/>
      <c r="BL227" s="193"/>
      <c r="BM227" s="193"/>
      <c r="BN227" s="193"/>
      <c r="BO227" s="193"/>
      <c r="BP227" s="193"/>
      <c r="BQ227" s="193"/>
      <c r="BR227" s="193"/>
      <c r="BS227" s="193"/>
      <c r="BT227" s="193"/>
      <c r="BU227" s="193"/>
      <c r="BV227" s="193"/>
      <c r="BW227" s="193"/>
      <c r="BX227" s="193"/>
      <c r="BY227" s="193"/>
      <c r="BZ227" s="193"/>
      <c r="CA227" s="193"/>
      <c r="CB227" s="193"/>
      <c r="CC227" s="193"/>
      <c r="CD227" s="193"/>
      <c r="CE227" s="193"/>
      <c r="CF227" s="193"/>
      <c r="CG227" s="193"/>
      <c r="CH227" s="193"/>
      <c r="CI227" s="193"/>
      <c r="CJ227" s="193"/>
      <c r="CK227" s="193"/>
      <c r="CL227" s="193"/>
      <c r="CM227" s="193"/>
      <c r="CN227" s="193"/>
      <c r="CO227" s="193"/>
      <c r="CP227" s="193"/>
      <c r="CQ227" s="193"/>
      <c r="CR227" s="193"/>
      <c r="CS227" s="193"/>
      <c r="CT227" s="193"/>
      <c r="CU227" s="193"/>
      <c r="CV227" s="193"/>
      <c r="CW227" s="193"/>
      <c r="CX227" s="193"/>
      <c r="CY227" s="193"/>
      <c r="CZ227" s="193"/>
      <c r="DA227" s="193"/>
      <c r="DB227" s="193"/>
      <c r="DC227" s="193"/>
      <c r="DD227" s="193"/>
      <c r="DE227" s="193"/>
      <c r="DF227" s="193"/>
      <c r="DG227" s="193"/>
      <c r="DH227" s="193"/>
      <c r="DI227" s="193"/>
      <c r="DJ227" s="193"/>
      <c r="DK227" s="193"/>
      <c r="DL227" s="193"/>
      <c r="DM227" s="193"/>
      <c r="DN227" s="193"/>
      <c r="DO227" s="193"/>
      <c r="DP227" s="193"/>
      <c r="DQ227" s="193"/>
      <c r="DR227" s="193"/>
      <c r="DS227" s="193"/>
      <c r="DT227" s="193"/>
      <c r="DU227" s="193"/>
      <c r="DV227" s="193"/>
      <c r="DW227" s="193"/>
      <c r="DX227" s="193"/>
      <c r="DY227" s="193"/>
      <c r="DZ227" s="193"/>
      <c r="EA227" s="193"/>
      <c r="EB227" s="193"/>
      <c r="EC227" s="193"/>
      <c r="ED227" s="193"/>
      <c r="EE227" s="193"/>
      <c r="EF227" s="193"/>
      <c r="EG227" s="193"/>
      <c r="EH227" s="193"/>
      <c r="EI227" s="193"/>
      <c r="EJ227" s="193"/>
      <c r="EK227" s="193"/>
      <c r="EL227" s="193"/>
      <c r="EM227" s="193"/>
      <c r="EN227" s="193"/>
      <c r="EO227" s="193"/>
      <c r="EP227" s="193"/>
      <c r="EQ227" s="193"/>
      <c r="ER227" s="193"/>
      <c r="ES227" s="193"/>
      <c r="ET227" s="193"/>
      <c r="EU227" s="193"/>
      <c r="EV227" s="193"/>
      <c r="EW227" s="193"/>
      <c r="EX227" s="193"/>
      <c r="EY227" s="193"/>
      <c r="EZ227" s="193"/>
      <c r="FA227" s="193"/>
      <c r="FB227" s="193"/>
      <c r="FC227" s="193"/>
      <c r="FD227" s="193"/>
      <c r="FE227" s="193"/>
      <c r="FF227" s="193"/>
      <c r="FG227" s="193"/>
      <c r="FH227" s="193"/>
      <c r="FI227" s="193"/>
      <c r="FJ227" s="193"/>
      <c r="FK227" s="193"/>
      <c r="FL227" s="107"/>
      <c r="FM227" s="107"/>
      <c r="FN227" s="107"/>
      <c r="FO227" s="107"/>
      <c r="FP227" s="107"/>
      <c r="FQ227" s="107"/>
      <c r="FR227" s="107"/>
      <c r="FS227" s="107"/>
      <c r="FT227" s="107"/>
    </row>
    <row r="228" spans="1:176" ht="14.25" customHeight="1">
      <c r="A228" s="193"/>
      <c r="B228" s="226"/>
      <c r="C228" s="193"/>
      <c r="D228" s="193"/>
      <c r="E228" s="193"/>
      <c r="F228" s="226"/>
      <c r="G228" s="226"/>
      <c r="H228" s="193"/>
      <c r="I228" s="193"/>
      <c r="J228" s="193"/>
      <c r="K228" s="193"/>
      <c r="L228" s="193"/>
      <c r="M228" s="193"/>
      <c r="N228" s="193"/>
      <c r="O228" s="193"/>
      <c r="P228" s="193"/>
      <c r="Q228" s="193"/>
      <c r="R228" s="193"/>
      <c r="S228" s="193"/>
      <c r="T228" s="193"/>
      <c r="U228" s="193"/>
      <c r="V228" s="193"/>
      <c r="W228" s="193"/>
      <c r="X228" s="193"/>
      <c r="Y228" s="193"/>
      <c r="Z228" s="193"/>
      <c r="AA228" s="193"/>
      <c r="AB228" s="193"/>
      <c r="AC228" s="193"/>
      <c r="AD228" s="193"/>
      <c r="AE228" s="193"/>
      <c r="AF228" s="193"/>
      <c r="AG228" s="193"/>
      <c r="AH228" s="193"/>
      <c r="AI228" s="193"/>
      <c r="AJ228" s="193"/>
      <c r="AK228" s="193"/>
      <c r="AL228" s="193"/>
      <c r="AM228" s="193"/>
      <c r="AN228" s="193"/>
      <c r="AO228" s="193"/>
      <c r="AP228" s="193"/>
      <c r="AQ228" s="193"/>
      <c r="AR228" s="193"/>
      <c r="AS228" s="193"/>
      <c r="AT228" s="193"/>
      <c r="AU228" s="193"/>
      <c r="AV228" s="193"/>
      <c r="AW228" s="193"/>
      <c r="AX228" s="193"/>
      <c r="AY228" s="193"/>
      <c r="AZ228" s="193"/>
      <c r="BA228" s="193"/>
      <c r="BB228" s="193"/>
      <c r="BC228" s="193"/>
      <c r="BD228" s="193"/>
      <c r="BE228" s="193"/>
      <c r="BF228" s="193"/>
      <c r="BG228" s="193"/>
      <c r="BH228" s="193"/>
      <c r="BI228" s="193"/>
      <c r="BJ228" s="193"/>
      <c r="BK228" s="193"/>
      <c r="BL228" s="193"/>
      <c r="BM228" s="193"/>
      <c r="BN228" s="193"/>
      <c r="BO228" s="193"/>
      <c r="BP228" s="193"/>
      <c r="BQ228" s="193"/>
      <c r="BR228" s="193"/>
      <c r="BS228" s="193"/>
      <c r="BT228" s="193"/>
      <c r="BU228" s="193"/>
      <c r="BV228" s="193"/>
      <c r="BW228" s="193"/>
      <c r="BX228" s="193"/>
      <c r="BY228" s="193"/>
      <c r="BZ228" s="193"/>
      <c r="CA228" s="193"/>
      <c r="CB228" s="193"/>
      <c r="CC228" s="193"/>
      <c r="CD228" s="193"/>
      <c r="CE228" s="193"/>
      <c r="CF228" s="193"/>
      <c r="CG228" s="193"/>
      <c r="CH228" s="193"/>
      <c r="CI228" s="193"/>
      <c r="CJ228" s="193"/>
      <c r="CK228" s="193"/>
      <c r="CL228" s="193"/>
      <c r="CM228" s="193"/>
      <c r="CN228" s="193"/>
      <c r="CO228" s="193"/>
      <c r="CP228" s="193"/>
      <c r="CQ228" s="193"/>
      <c r="CR228" s="193"/>
      <c r="CS228" s="193"/>
      <c r="CT228" s="193"/>
      <c r="CU228" s="193"/>
      <c r="CV228" s="193"/>
      <c r="CW228" s="193"/>
      <c r="CX228" s="193"/>
      <c r="CY228" s="193"/>
      <c r="CZ228" s="193"/>
      <c r="DA228" s="193"/>
      <c r="DB228" s="193"/>
      <c r="DC228" s="193"/>
      <c r="DD228" s="193"/>
      <c r="DE228" s="193"/>
      <c r="DF228" s="193"/>
      <c r="DG228" s="193"/>
      <c r="DH228" s="193"/>
      <c r="DI228" s="193"/>
      <c r="DJ228" s="193"/>
      <c r="DK228" s="193"/>
      <c r="DL228" s="193"/>
      <c r="DM228" s="193"/>
      <c r="DN228" s="193"/>
      <c r="DO228" s="193"/>
      <c r="DP228" s="193"/>
      <c r="DQ228" s="193"/>
      <c r="DR228" s="193"/>
      <c r="DS228" s="193"/>
      <c r="DT228" s="193"/>
      <c r="DU228" s="193"/>
      <c r="DV228" s="193"/>
      <c r="DW228" s="193"/>
      <c r="DX228" s="193"/>
      <c r="DY228" s="193"/>
      <c r="DZ228" s="193"/>
      <c r="EA228" s="193"/>
      <c r="EB228" s="193"/>
      <c r="EC228" s="193"/>
      <c r="ED228" s="193"/>
      <c r="EE228" s="193"/>
      <c r="EF228" s="193"/>
      <c r="EG228" s="193"/>
      <c r="EH228" s="193"/>
      <c r="EI228" s="193"/>
      <c r="EJ228" s="193"/>
      <c r="EK228" s="193"/>
      <c r="EL228" s="193"/>
      <c r="EM228" s="193"/>
      <c r="EN228" s="193"/>
      <c r="EO228" s="193"/>
      <c r="EP228" s="193"/>
      <c r="EQ228" s="193"/>
      <c r="ER228" s="193"/>
      <c r="ES228" s="193"/>
      <c r="ET228" s="193"/>
      <c r="EU228" s="193"/>
      <c r="EV228" s="193"/>
      <c r="EW228" s="193"/>
      <c r="EX228" s="193"/>
      <c r="EY228" s="193"/>
      <c r="EZ228" s="193"/>
      <c r="FA228" s="193"/>
      <c r="FB228" s="193"/>
      <c r="FC228" s="193"/>
      <c r="FD228" s="193"/>
      <c r="FE228" s="193"/>
      <c r="FF228" s="193"/>
      <c r="FG228" s="193"/>
      <c r="FH228" s="193"/>
      <c r="FI228" s="193"/>
      <c r="FJ228" s="193"/>
      <c r="FK228" s="193"/>
      <c r="FL228" s="107"/>
      <c r="FM228" s="107"/>
      <c r="FN228" s="107"/>
      <c r="FO228" s="107"/>
      <c r="FP228" s="107"/>
      <c r="FQ228" s="107"/>
      <c r="FR228" s="107"/>
      <c r="FS228" s="107"/>
      <c r="FT228" s="107"/>
    </row>
    <row r="229" spans="1:176" ht="14.25" customHeight="1">
      <c r="A229" s="193"/>
      <c r="B229" s="226"/>
      <c r="C229" s="193"/>
      <c r="D229" s="193"/>
      <c r="E229" s="193"/>
      <c r="F229" s="226"/>
      <c r="G229" s="226"/>
      <c r="H229" s="193"/>
      <c r="I229" s="193"/>
      <c r="J229" s="193"/>
      <c r="K229" s="193"/>
      <c r="L229" s="193"/>
      <c r="M229" s="193"/>
      <c r="N229" s="193"/>
      <c r="O229" s="193"/>
      <c r="P229" s="193"/>
      <c r="Q229" s="193"/>
      <c r="R229" s="193"/>
      <c r="S229" s="193"/>
      <c r="T229" s="193"/>
      <c r="U229" s="193"/>
      <c r="V229" s="193"/>
      <c r="W229" s="193"/>
      <c r="X229" s="193"/>
      <c r="Y229" s="193"/>
      <c r="Z229" s="193"/>
      <c r="AA229" s="193"/>
      <c r="AB229" s="193"/>
      <c r="AC229" s="193"/>
      <c r="AD229" s="193"/>
      <c r="AE229" s="193"/>
      <c r="AF229" s="193"/>
      <c r="AG229" s="193"/>
      <c r="AH229" s="193"/>
      <c r="AI229" s="193"/>
      <c r="AJ229" s="193"/>
      <c r="AK229" s="193"/>
      <c r="AL229" s="193"/>
      <c r="AM229" s="193"/>
      <c r="AN229" s="193"/>
      <c r="AO229" s="193"/>
      <c r="AP229" s="193"/>
      <c r="AQ229" s="193"/>
      <c r="AR229" s="193"/>
      <c r="AS229" s="193"/>
      <c r="AT229" s="193"/>
      <c r="AU229" s="193"/>
      <c r="AV229" s="193"/>
      <c r="AW229" s="193"/>
      <c r="AX229" s="193"/>
      <c r="AY229" s="193"/>
      <c r="AZ229" s="193"/>
      <c r="BA229" s="193"/>
      <c r="BB229" s="193"/>
      <c r="BC229" s="193"/>
      <c r="BD229" s="193"/>
      <c r="BE229" s="193"/>
      <c r="BF229" s="193"/>
      <c r="BG229" s="193"/>
      <c r="BH229" s="193"/>
      <c r="BI229" s="193"/>
      <c r="BJ229" s="193"/>
      <c r="BK229" s="193"/>
      <c r="BL229" s="193"/>
      <c r="BM229" s="193"/>
      <c r="BN229" s="193"/>
      <c r="BO229" s="193"/>
      <c r="BP229" s="193"/>
      <c r="BQ229" s="193"/>
      <c r="BR229" s="193"/>
      <c r="BS229" s="193"/>
      <c r="BT229" s="193"/>
      <c r="BU229" s="193"/>
      <c r="BV229" s="193"/>
      <c r="BW229" s="193"/>
      <c r="BX229" s="193"/>
      <c r="BY229" s="193"/>
      <c r="BZ229" s="193"/>
      <c r="CA229" s="193"/>
      <c r="CB229" s="193"/>
      <c r="CC229" s="193"/>
      <c r="CD229" s="193"/>
      <c r="CE229" s="193"/>
      <c r="CF229" s="193"/>
      <c r="CG229" s="193"/>
      <c r="CH229" s="193"/>
      <c r="CI229" s="193"/>
      <c r="CJ229" s="193"/>
      <c r="CK229" s="193"/>
      <c r="CL229" s="193"/>
      <c r="CM229" s="193"/>
      <c r="CN229" s="193"/>
      <c r="CO229" s="193"/>
      <c r="CP229" s="193"/>
      <c r="CQ229" s="193"/>
      <c r="CR229" s="193"/>
      <c r="CS229" s="193"/>
      <c r="CT229" s="193"/>
      <c r="CU229" s="193"/>
      <c r="CV229" s="193"/>
      <c r="CW229" s="193"/>
      <c r="CX229" s="193"/>
      <c r="CY229" s="193"/>
      <c r="CZ229" s="193"/>
      <c r="DA229" s="193"/>
      <c r="DB229" s="193"/>
      <c r="DC229" s="193"/>
      <c r="DD229" s="193"/>
      <c r="DE229" s="193"/>
      <c r="DF229" s="193"/>
      <c r="DG229" s="193"/>
      <c r="DH229" s="193"/>
      <c r="DI229" s="193"/>
      <c r="DJ229" s="193"/>
      <c r="DK229" s="193"/>
      <c r="DL229" s="193"/>
      <c r="DM229" s="193"/>
      <c r="DN229" s="193"/>
      <c r="DO229" s="193"/>
      <c r="DP229" s="193"/>
      <c r="DQ229" s="193"/>
      <c r="DR229" s="193"/>
      <c r="DS229" s="193"/>
      <c r="DT229" s="193"/>
      <c r="DU229" s="193"/>
      <c r="DV229" s="193"/>
      <c r="DW229" s="193"/>
      <c r="DX229" s="193"/>
      <c r="DY229" s="193"/>
      <c r="DZ229" s="193"/>
      <c r="EA229" s="193"/>
      <c r="EB229" s="193"/>
      <c r="EC229" s="193"/>
      <c r="ED229" s="193"/>
      <c r="EE229" s="193"/>
      <c r="EF229" s="193"/>
      <c r="EG229" s="193"/>
      <c r="EH229" s="193"/>
      <c r="EI229" s="193"/>
      <c r="EJ229" s="193"/>
      <c r="EK229" s="193"/>
      <c r="EL229" s="193"/>
      <c r="EM229" s="193"/>
      <c r="EN229" s="193"/>
      <c r="EO229" s="193"/>
      <c r="EP229" s="193"/>
      <c r="EQ229" s="193"/>
      <c r="ER229" s="193"/>
      <c r="ES229" s="193"/>
      <c r="ET229" s="193"/>
      <c r="EU229" s="193"/>
      <c r="EV229" s="193"/>
      <c r="EW229" s="193"/>
      <c r="EX229" s="193"/>
      <c r="EY229" s="193"/>
      <c r="EZ229" s="193"/>
      <c r="FA229" s="193"/>
      <c r="FB229" s="193"/>
      <c r="FC229" s="193"/>
      <c r="FD229" s="193"/>
      <c r="FE229" s="193"/>
      <c r="FF229" s="193"/>
      <c r="FG229" s="193"/>
      <c r="FH229" s="193"/>
      <c r="FI229" s="193"/>
      <c r="FJ229" s="193"/>
      <c r="FK229" s="193"/>
      <c r="FL229" s="107"/>
      <c r="FM229" s="107"/>
      <c r="FN229" s="107"/>
      <c r="FO229" s="107"/>
      <c r="FP229" s="107"/>
      <c r="FQ229" s="107"/>
      <c r="FR229" s="107"/>
      <c r="FS229" s="107"/>
      <c r="FT229" s="107"/>
    </row>
    <row r="230" spans="1:176" ht="14.25" customHeight="1">
      <c r="A230" s="193"/>
      <c r="B230" s="226"/>
      <c r="C230" s="193"/>
      <c r="D230" s="193"/>
      <c r="E230" s="193"/>
      <c r="F230" s="226"/>
      <c r="G230" s="226"/>
      <c r="H230" s="193"/>
      <c r="I230" s="193"/>
      <c r="J230" s="193"/>
      <c r="K230" s="193"/>
      <c r="L230" s="193"/>
      <c r="M230" s="193"/>
      <c r="N230" s="193"/>
      <c r="O230" s="193"/>
      <c r="P230" s="193"/>
      <c r="Q230" s="193"/>
      <c r="R230" s="193"/>
      <c r="S230" s="193"/>
      <c r="T230" s="193"/>
      <c r="U230" s="193"/>
      <c r="V230" s="193"/>
      <c r="W230" s="193"/>
      <c r="X230" s="193"/>
      <c r="Y230" s="193"/>
      <c r="Z230" s="193"/>
      <c r="AA230" s="193"/>
      <c r="AB230" s="193"/>
      <c r="AC230" s="193"/>
      <c r="AD230" s="193"/>
      <c r="AE230" s="193"/>
      <c r="AF230" s="193"/>
      <c r="AG230" s="193"/>
      <c r="AH230" s="193"/>
      <c r="AI230" s="193"/>
      <c r="AJ230" s="193"/>
      <c r="AK230" s="193"/>
      <c r="AL230" s="193"/>
      <c r="AM230" s="193"/>
      <c r="AN230" s="193"/>
      <c r="AO230" s="193"/>
      <c r="AP230" s="193"/>
      <c r="AQ230" s="193"/>
      <c r="AR230" s="193"/>
      <c r="AS230" s="193"/>
      <c r="AT230" s="193"/>
      <c r="AU230" s="193"/>
      <c r="AV230" s="193"/>
      <c r="AW230" s="193"/>
      <c r="AX230" s="193"/>
      <c r="AY230" s="193"/>
      <c r="AZ230" s="193"/>
      <c r="BA230" s="193"/>
      <c r="BB230" s="193"/>
      <c r="BC230" s="193"/>
      <c r="BD230" s="193"/>
      <c r="BE230" s="193"/>
      <c r="BF230" s="193"/>
      <c r="BG230" s="193"/>
      <c r="BH230" s="193"/>
      <c r="BI230" s="193"/>
      <c r="BJ230" s="193"/>
      <c r="BK230" s="193"/>
      <c r="BL230" s="193"/>
      <c r="BM230" s="193"/>
      <c r="BN230" s="193"/>
      <c r="BO230" s="193"/>
      <c r="BP230" s="193"/>
      <c r="BQ230" s="193"/>
      <c r="BR230" s="193"/>
      <c r="BS230" s="193"/>
      <c r="BT230" s="193"/>
      <c r="BU230" s="193"/>
      <c r="BV230" s="193"/>
      <c r="BW230" s="193"/>
      <c r="BX230" s="193"/>
      <c r="BY230" s="193"/>
      <c r="BZ230" s="193"/>
      <c r="CA230" s="193"/>
      <c r="CB230" s="193"/>
      <c r="CC230" s="193"/>
      <c r="CD230" s="193"/>
      <c r="CE230" s="193"/>
      <c r="CF230" s="193"/>
      <c r="CG230" s="193"/>
      <c r="CH230" s="193"/>
      <c r="CI230" s="193"/>
      <c r="CJ230" s="193"/>
      <c r="CK230" s="193"/>
      <c r="CL230" s="193"/>
      <c r="CM230" s="193"/>
      <c r="CN230" s="193"/>
      <c r="CO230" s="193"/>
      <c r="CP230" s="193"/>
      <c r="CQ230" s="193"/>
      <c r="CR230" s="193"/>
      <c r="CS230" s="193"/>
      <c r="CT230" s="193"/>
      <c r="CU230" s="193"/>
      <c r="CV230" s="193"/>
      <c r="CW230" s="193"/>
      <c r="CX230" s="193"/>
      <c r="CY230" s="193"/>
      <c r="CZ230" s="193"/>
      <c r="DA230" s="193"/>
      <c r="DB230" s="193"/>
      <c r="DC230" s="193"/>
      <c r="DD230" s="193"/>
      <c r="DE230" s="193"/>
      <c r="DF230" s="193"/>
      <c r="DG230" s="193"/>
      <c r="DH230" s="193"/>
      <c r="DI230" s="193"/>
      <c r="DJ230" s="193"/>
      <c r="DK230" s="193"/>
      <c r="DL230" s="193"/>
      <c r="DM230" s="193"/>
      <c r="DN230" s="193"/>
      <c r="DO230" s="193"/>
      <c r="DP230" s="193"/>
      <c r="DQ230" s="193"/>
      <c r="DR230" s="193"/>
      <c r="DS230" s="193"/>
      <c r="DT230" s="193"/>
      <c r="DU230" s="193"/>
      <c r="DV230" s="193"/>
      <c r="DW230" s="193"/>
      <c r="DX230" s="193"/>
      <c r="DY230" s="193"/>
      <c r="DZ230" s="193"/>
      <c r="EA230" s="193"/>
      <c r="EB230" s="193"/>
      <c r="EC230" s="193"/>
      <c r="ED230" s="193"/>
      <c r="EE230" s="193"/>
      <c r="EF230" s="193"/>
      <c r="EG230" s="193"/>
      <c r="EH230" s="193"/>
      <c r="EI230" s="193"/>
      <c r="EJ230" s="193"/>
      <c r="EK230" s="193"/>
      <c r="EL230" s="193"/>
      <c r="EM230" s="193"/>
      <c r="EN230" s="193"/>
      <c r="EO230" s="193"/>
      <c r="EP230" s="193"/>
      <c r="EQ230" s="193"/>
      <c r="ER230" s="193"/>
      <c r="ES230" s="193"/>
      <c r="ET230" s="193"/>
      <c r="EU230" s="193"/>
      <c r="EV230" s="193"/>
      <c r="EW230" s="193"/>
      <c r="EX230" s="193"/>
      <c r="EY230" s="193"/>
      <c r="EZ230" s="193"/>
      <c r="FA230" s="193"/>
      <c r="FB230" s="193"/>
      <c r="FC230" s="193"/>
      <c r="FD230" s="193"/>
      <c r="FE230" s="193"/>
      <c r="FF230" s="193"/>
      <c r="FG230" s="193"/>
      <c r="FH230" s="193"/>
      <c r="FI230" s="193"/>
      <c r="FJ230" s="193"/>
      <c r="FK230" s="193"/>
      <c r="FL230" s="107"/>
      <c r="FM230" s="107"/>
      <c r="FN230" s="107"/>
      <c r="FO230" s="107"/>
      <c r="FP230" s="107"/>
      <c r="FQ230" s="107"/>
      <c r="FR230" s="107"/>
      <c r="FS230" s="107"/>
      <c r="FT230" s="107"/>
    </row>
    <row r="231" spans="1:176" ht="14.25" customHeight="1">
      <c r="A231" s="193"/>
      <c r="B231" s="226"/>
      <c r="C231" s="193"/>
      <c r="D231" s="193"/>
      <c r="E231" s="193"/>
      <c r="F231" s="226"/>
      <c r="G231" s="226"/>
      <c r="H231" s="193"/>
      <c r="I231" s="193"/>
      <c r="J231" s="193"/>
      <c r="K231" s="193"/>
      <c r="L231" s="193"/>
      <c r="M231" s="193"/>
      <c r="N231" s="193"/>
      <c r="O231" s="193"/>
      <c r="P231" s="193"/>
      <c r="Q231" s="193"/>
      <c r="R231" s="193"/>
      <c r="S231" s="193"/>
      <c r="T231" s="193"/>
      <c r="U231" s="193"/>
      <c r="V231" s="193"/>
      <c r="W231" s="193"/>
      <c r="X231" s="193"/>
      <c r="Y231" s="193"/>
      <c r="Z231" s="193"/>
      <c r="AA231" s="193"/>
      <c r="AB231" s="193"/>
      <c r="AC231" s="193"/>
      <c r="AD231" s="193"/>
      <c r="AE231" s="193"/>
      <c r="AF231" s="193"/>
      <c r="AG231" s="193"/>
      <c r="AH231" s="193"/>
      <c r="AI231" s="193"/>
      <c r="AJ231" s="193"/>
      <c r="AK231" s="193"/>
      <c r="AL231" s="193"/>
      <c r="AM231" s="193"/>
      <c r="AN231" s="193"/>
      <c r="AO231" s="193"/>
      <c r="AP231" s="193"/>
      <c r="AQ231" s="193"/>
      <c r="AR231" s="193"/>
      <c r="AS231" s="193"/>
      <c r="AT231" s="193"/>
      <c r="AU231" s="193"/>
      <c r="AV231" s="193"/>
      <c r="AW231" s="193"/>
      <c r="AX231" s="193"/>
      <c r="AY231" s="193"/>
      <c r="AZ231" s="193"/>
      <c r="BA231" s="193"/>
      <c r="BB231" s="193"/>
      <c r="BC231" s="193"/>
      <c r="BD231" s="193"/>
      <c r="BE231" s="193"/>
      <c r="BF231" s="193"/>
      <c r="BG231" s="193"/>
      <c r="BH231" s="193"/>
      <c r="BI231" s="193"/>
      <c r="BJ231" s="193"/>
      <c r="BK231" s="193"/>
      <c r="BL231" s="193"/>
      <c r="BM231" s="193"/>
      <c r="BN231" s="193"/>
      <c r="BO231" s="193"/>
      <c r="BP231" s="193"/>
      <c r="BQ231" s="193"/>
      <c r="BR231" s="193"/>
      <c r="BS231" s="193"/>
      <c r="BT231" s="193"/>
      <c r="BU231" s="193"/>
      <c r="BV231" s="193"/>
      <c r="BW231" s="193"/>
      <c r="BX231" s="193"/>
      <c r="BY231" s="193"/>
      <c r="BZ231" s="193"/>
      <c r="CA231" s="193"/>
      <c r="CB231" s="193"/>
      <c r="CC231" s="193"/>
      <c r="CD231" s="193"/>
      <c r="CE231" s="193"/>
      <c r="CF231" s="193"/>
      <c r="CG231" s="193"/>
      <c r="CH231" s="193"/>
      <c r="CI231" s="193"/>
      <c r="CJ231" s="193"/>
      <c r="CK231" s="193"/>
      <c r="CL231" s="193"/>
      <c r="CM231" s="193"/>
      <c r="CN231" s="193"/>
      <c r="CO231" s="193"/>
      <c r="CP231" s="193"/>
      <c r="CQ231" s="193"/>
      <c r="CR231" s="193"/>
      <c r="CS231" s="193"/>
      <c r="CT231" s="193"/>
      <c r="CU231" s="193"/>
      <c r="CV231" s="193"/>
      <c r="CW231" s="193"/>
      <c r="CX231" s="193"/>
      <c r="CY231" s="193"/>
      <c r="CZ231" s="193"/>
      <c r="DA231" s="193"/>
      <c r="DB231" s="193"/>
      <c r="DC231" s="193"/>
      <c r="DD231" s="193"/>
      <c r="DE231" s="193"/>
      <c r="DF231" s="193"/>
      <c r="DG231" s="193"/>
      <c r="DH231" s="193"/>
      <c r="DI231" s="193"/>
      <c r="DJ231" s="193"/>
      <c r="DK231" s="193"/>
      <c r="DL231" s="193"/>
      <c r="DM231" s="193"/>
      <c r="DN231" s="193"/>
      <c r="DO231" s="193"/>
      <c r="DP231" s="193"/>
      <c r="DQ231" s="193"/>
      <c r="DR231" s="193"/>
      <c r="DS231" s="193"/>
      <c r="DT231" s="193"/>
      <c r="DU231" s="193"/>
      <c r="DV231" s="193"/>
      <c r="DW231" s="193"/>
      <c r="DX231" s="193"/>
      <c r="DY231" s="193"/>
      <c r="DZ231" s="193"/>
      <c r="EA231" s="193"/>
      <c r="EB231" s="193"/>
      <c r="EC231" s="193"/>
      <c r="ED231" s="193"/>
      <c r="EE231" s="193"/>
      <c r="EF231" s="193"/>
      <c r="EG231" s="193"/>
      <c r="EH231" s="193"/>
      <c r="EI231" s="193"/>
      <c r="EJ231" s="193"/>
      <c r="EK231" s="193"/>
      <c r="EL231" s="193"/>
      <c r="EM231" s="193"/>
      <c r="EN231" s="193"/>
      <c r="EO231" s="193"/>
      <c r="EP231" s="193"/>
      <c r="EQ231" s="193"/>
      <c r="ER231" s="193"/>
      <c r="ES231" s="193"/>
      <c r="ET231" s="193"/>
      <c r="EU231" s="193"/>
      <c r="EV231" s="193"/>
      <c r="EW231" s="193"/>
      <c r="EX231" s="193"/>
      <c r="EY231" s="193"/>
      <c r="EZ231" s="193"/>
      <c r="FA231" s="193"/>
      <c r="FB231" s="193"/>
      <c r="FC231" s="193"/>
      <c r="FD231" s="193"/>
      <c r="FE231" s="193"/>
      <c r="FF231" s="193"/>
      <c r="FG231" s="193"/>
      <c r="FH231" s="193"/>
      <c r="FI231" s="193"/>
      <c r="FJ231" s="193"/>
      <c r="FK231" s="193"/>
      <c r="FL231" s="107"/>
      <c r="FM231" s="107"/>
      <c r="FN231" s="107"/>
      <c r="FO231" s="107"/>
      <c r="FP231" s="107"/>
      <c r="FQ231" s="107"/>
      <c r="FR231" s="107"/>
      <c r="FS231" s="107"/>
      <c r="FT231" s="107"/>
    </row>
    <row r="232" spans="1:176" ht="14.25" customHeight="1">
      <c r="A232" s="193"/>
      <c r="B232" s="226"/>
      <c r="C232" s="193"/>
      <c r="D232" s="193"/>
      <c r="E232" s="193"/>
      <c r="F232" s="226"/>
      <c r="G232" s="226"/>
      <c r="H232" s="193"/>
      <c r="I232" s="193"/>
      <c r="J232" s="193"/>
      <c r="K232" s="193"/>
      <c r="L232" s="193"/>
      <c r="M232" s="193"/>
      <c r="N232" s="193"/>
      <c r="O232" s="193"/>
      <c r="P232" s="193"/>
      <c r="Q232" s="193"/>
      <c r="R232" s="193"/>
      <c r="S232" s="193"/>
      <c r="T232" s="193"/>
      <c r="U232" s="193"/>
      <c r="V232" s="193"/>
      <c r="W232" s="193"/>
      <c r="X232" s="193"/>
      <c r="Y232" s="193"/>
      <c r="Z232" s="193"/>
      <c r="AA232" s="193"/>
      <c r="AB232" s="193"/>
      <c r="AC232" s="193"/>
      <c r="AD232" s="193"/>
      <c r="AE232" s="193"/>
      <c r="AF232" s="193"/>
      <c r="AG232" s="193"/>
      <c r="AH232" s="193"/>
      <c r="AI232" s="193"/>
      <c r="AJ232" s="193"/>
      <c r="AK232" s="193"/>
      <c r="AL232" s="193"/>
      <c r="AM232" s="193"/>
      <c r="AN232" s="193"/>
      <c r="AO232" s="193"/>
      <c r="AP232" s="193"/>
      <c r="AQ232" s="193"/>
      <c r="AR232" s="193"/>
      <c r="AS232" s="193"/>
      <c r="AT232" s="193"/>
      <c r="AU232" s="193"/>
      <c r="AV232" s="193"/>
      <c r="AW232" s="193"/>
      <c r="AX232" s="193"/>
      <c r="AY232" s="193"/>
      <c r="AZ232" s="193"/>
      <c r="BA232" s="193"/>
      <c r="BB232" s="193"/>
      <c r="BC232" s="193"/>
      <c r="BD232" s="193"/>
      <c r="BE232" s="193"/>
      <c r="BF232" s="193"/>
      <c r="BG232" s="193"/>
      <c r="BH232" s="193"/>
      <c r="BI232" s="193"/>
      <c r="BJ232" s="193"/>
      <c r="BK232" s="193"/>
      <c r="BL232" s="193"/>
      <c r="BM232" s="193"/>
      <c r="BN232" s="193"/>
      <c r="BO232" s="193"/>
      <c r="BP232" s="193"/>
      <c r="BQ232" s="193"/>
      <c r="BR232" s="193"/>
      <c r="BS232" s="193"/>
      <c r="BT232" s="193"/>
      <c r="BU232" s="193"/>
      <c r="BV232" s="193"/>
      <c r="BW232" s="193"/>
      <c r="BX232" s="193"/>
      <c r="BY232" s="193"/>
      <c r="BZ232" s="193"/>
      <c r="CA232" s="193"/>
      <c r="CB232" s="193"/>
      <c r="CC232" s="193"/>
      <c r="CD232" s="193"/>
      <c r="CE232" s="193"/>
      <c r="CF232" s="193"/>
      <c r="CG232" s="193"/>
      <c r="CH232" s="193"/>
      <c r="CI232" s="193"/>
      <c r="CJ232" s="193"/>
      <c r="CK232" s="193"/>
      <c r="CL232" s="193"/>
      <c r="CM232" s="193"/>
      <c r="CN232" s="193"/>
      <c r="CO232" s="193"/>
      <c r="CP232" s="193"/>
      <c r="CQ232" s="193"/>
      <c r="CR232" s="193"/>
      <c r="CS232" s="193"/>
      <c r="CT232" s="193"/>
      <c r="CU232" s="193"/>
      <c r="CV232" s="193"/>
      <c r="CW232" s="193"/>
      <c r="CX232" s="193"/>
      <c r="CY232" s="193"/>
      <c r="CZ232" s="193"/>
      <c r="DA232" s="193"/>
      <c r="DB232" s="193"/>
      <c r="DC232" s="193"/>
      <c r="DD232" s="193"/>
      <c r="DE232" s="193"/>
      <c r="DF232" s="193"/>
      <c r="DG232" s="193"/>
      <c r="DH232" s="193"/>
      <c r="DI232" s="193"/>
      <c r="DJ232" s="193"/>
      <c r="DK232" s="193"/>
      <c r="DL232" s="193"/>
      <c r="DM232" s="193"/>
      <c r="DN232" s="193"/>
      <c r="DO232" s="193"/>
      <c r="DP232" s="193"/>
      <c r="DQ232" s="193"/>
      <c r="DR232" s="193"/>
      <c r="DS232" s="193"/>
      <c r="DT232" s="193"/>
      <c r="DU232" s="193"/>
      <c r="DV232" s="193"/>
      <c r="DW232" s="193"/>
      <c r="DX232" s="193"/>
      <c r="DY232" s="193"/>
      <c r="DZ232" s="193"/>
      <c r="EA232" s="193"/>
      <c r="EB232" s="193"/>
      <c r="EC232" s="193"/>
      <c r="ED232" s="193"/>
      <c r="EE232" s="193"/>
      <c r="EF232" s="193"/>
      <c r="EG232" s="193"/>
      <c r="EH232" s="193"/>
      <c r="EI232" s="193"/>
      <c r="EJ232" s="193"/>
      <c r="EK232" s="193"/>
      <c r="EL232" s="193"/>
      <c r="EM232" s="193"/>
      <c r="EN232" s="193"/>
      <c r="EO232" s="193"/>
      <c r="EP232" s="193"/>
      <c r="EQ232" s="193"/>
      <c r="ER232" s="193"/>
      <c r="ES232" s="193"/>
      <c r="ET232" s="193"/>
      <c r="EU232" s="193"/>
      <c r="EV232" s="193"/>
      <c r="EW232" s="193"/>
      <c r="EX232" s="193"/>
      <c r="EY232" s="193"/>
      <c r="EZ232" s="193"/>
      <c r="FA232" s="193"/>
      <c r="FB232" s="193"/>
      <c r="FC232" s="193"/>
      <c r="FD232" s="193"/>
      <c r="FE232" s="193"/>
      <c r="FF232" s="193"/>
      <c r="FG232" s="193"/>
      <c r="FH232" s="193"/>
      <c r="FI232" s="193"/>
      <c r="FJ232" s="193"/>
      <c r="FK232" s="193"/>
      <c r="FL232" s="107"/>
      <c r="FM232" s="107"/>
      <c r="FN232" s="107"/>
      <c r="FO232" s="107"/>
      <c r="FP232" s="107"/>
      <c r="FQ232" s="107"/>
      <c r="FR232" s="107"/>
      <c r="FS232" s="107"/>
      <c r="FT232" s="107"/>
    </row>
    <row r="233" spans="1:176" ht="14.25" customHeight="1">
      <c r="A233" s="193"/>
      <c r="B233" s="226"/>
      <c r="C233" s="193"/>
      <c r="D233" s="193"/>
      <c r="E233" s="193"/>
      <c r="F233" s="226"/>
      <c r="G233" s="226"/>
      <c r="H233" s="193"/>
      <c r="I233" s="193"/>
      <c r="J233" s="193"/>
      <c r="K233" s="193"/>
      <c r="L233" s="193"/>
      <c r="M233" s="193"/>
      <c r="N233" s="193"/>
      <c r="O233" s="193"/>
      <c r="P233" s="193"/>
      <c r="Q233" s="193"/>
      <c r="R233" s="193"/>
      <c r="S233" s="193"/>
      <c r="T233" s="193"/>
      <c r="U233" s="193"/>
      <c r="V233" s="193"/>
      <c r="W233" s="193"/>
      <c r="X233" s="193"/>
      <c r="Y233" s="193"/>
      <c r="Z233" s="193"/>
      <c r="AA233" s="193"/>
      <c r="AB233" s="193"/>
      <c r="AC233" s="193"/>
      <c r="AD233" s="193"/>
      <c r="AE233" s="193"/>
      <c r="AF233" s="193"/>
      <c r="AG233" s="193"/>
      <c r="AH233" s="193"/>
      <c r="AI233" s="193"/>
      <c r="AJ233" s="193"/>
      <c r="AK233" s="193"/>
      <c r="AL233" s="193"/>
      <c r="AM233" s="193"/>
      <c r="AN233" s="193"/>
      <c r="AO233" s="193"/>
      <c r="AP233" s="193"/>
      <c r="AQ233" s="193"/>
      <c r="AR233" s="193"/>
      <c r="AS233" s="193"/>
      <c r="AT233" s="193"/>
      <c r="AU233" s="193"/>
      <c r="AV233" s="193"/>
      <c r="AW233" s="193"/>
      <c r="AX233" s="193"/>
      <c r="AY233" s="193"/>
      <c r="AZ233" s="193"/>
      <c r="BA233" s="193"/>
      <c r="BB233" s="193"/>
      <c r="BC233" s="193"/>
      <c r="BD233" s="193"/>
      <c r="BE233" s="193"/>
      <c r="BF233" s="193"/>
      <c r="BG233" s="193"/>
      <c r="BH233" s="193"/>
      <c r="BI233" s="193"/>
      <c r="BJ233" s="193"/>
      <c r="BK233" s="193"/>
      <c r="BL233" s="193"/>
      <c r="BM233" s="193"/>
      <c r="BN233" s="193"/>
      <c r="BO233" s="193"/>
      <c r="BP233" s="193"/>
      <c r="BQ233" s="193"/>
      <c r="BR233" s="193"/>
      <c r="BS233" s="193"/>
      <c r="BT233" s="193"/>
      <c r="BU233" s="193"/>
      <c r="BV233" s="193"/>
      <c r="BW233" s="193"/>
      <c r="BX233" s="193"/>
      <c r="BY233" s="193"/>
      <c r="BZ233" s="193"/>
      <c r="CA233" s="193"/>
      <c r="CB233" s="193"/>
      <c r="CC233" s="193"/>
      <c r="CD233" s="193"/>
      <c r="CE233" s="193"/>
      <c r="CF233" s="193"/>
      <c r="CG233" s="193"/>
      <c r="CH233" s="193"/>
      <c r="CI233" s="193"/>
      <c r="CJ233" s="193"/>
      <c r="CK233" s="193"/>
      <c r="CL233" s="193"/>
      <c r="CM233" s="193"/>
      <c r="CN233" s="193"/>
      <c r="CO233" s="193"/>
      <c r="CP233" s="193"/>
      <c r="CQ233" s="193"/>
      <c r="CR233" s="193"/>
      <c r="CS233" s="193"/>
      <c r="CT233" s="193"/>
      <c r="CU233" s="193"/>
      <c r="CV233" s="193"/>
      <c r="CW233" s="193"/>
      <c r="CX233" s="193"/>
      <c r="CY233" s="193"/>
      <c r="CZ233" s="193"/>
      <c r="DA233" s="193"/>
      <c r="DB233" s="193"/>
      <c r="DC233" s="193"/>
      <c r="DD233" s="193"/>
      <c r="DE233" s="193"/>
      <c r="DF233" s="193"/>
      <c r="DG233" s="193"/>
      <c r="DH233" s="193"/>
      <c r="DI233" s="193"/>
      <c r="DJ233" s="193"/>
      <c r="DK233" s="193"/>
      <c r="DL233" s="193"/>
      <c r="DM233" s="193"/>
      <c r="DN233" s="193"/>
      <c r="DO233" s="193"/>
      <c r="DP233" s="193"/>
      <c r="DQ233" s="193"/>
      <c r="DR233" s="193"/>
      <c r="DS233" s="193"/>
      <c r="DT233" s="193"/>
      <c r="DU233" s="193"/>
      <c r="DV233" s="193"/>
      <c r="DW233" s="193"/>
      <c r="DX233" s="193"/>
      <c r="DY233" s="193"/>
      <c r="DZ233" s="193"/>
      <c r="EA233" s="193"/>
      <c r="EB233" s="193"/>
      <c r="EC233" s="193"/>
      <c r="ED233" s="193"/>
      <c r="EE233" s="193"/>
      <c r="EF233" s="193"/>
      <c r="EG233" s="193"/>
      <c r="EH233" s="193"/>
      <c r="EI233" s="193"/>
      <c r="EJ233" s="193"/>
      <c r="EK233" s="193"/>
      <c r="EL233" s="193"/>
      <c r="EM233" s="193"/>
      <c r="EN233" s="193"/>
      <c r="EO233" s="193"/>
      <c r="EP233" s="193"/>
      <c r="EQ233" s="193"/>
      <c r="ER233" s="193"/>
      <c r="ES233" s="193"/>
      <c r="ET233" s="193"/>
      <c r="EU233" s="193"/>
      <c r="EV233" s="193"/>
      <c r="EW233" s="193"/>
      <c r="EX233" s="193"/>
      <c r="EY233" s="193"/>
      <c r="EZ233" s="193"/>
      <c r="FA233" s="193"/>
      <c r="FB233" s="193"/>
      <c r="FC233" s="193"/>
      <c r="FD233" s="193"/>
      <c r="FE233" s="193"/>
      <c r="FF233" s="193"/>
      <c r="FG233" s="193"/>
      <c r="FH233" s="193"/>
      <c r="FI233" s="193"/>
      <c r="FJ233" s="193"/>
      <c r="FK233" s="193"/>
      <c r="FL233" s="107"/>
      <c r="FM233" s="107"/>
      <c r="FN233" s="107"/>
      <c r="FO233" s="107"/>
      <c r="FP233" s="107"/>
      <c r="FQ233" s="107"/>
      <c r="FR233" s="107"/>
      <c r="FS233" s="107"/>
      <c r="FT233" s="107"/>
    </row>
    <row r="234" spans="1:176" ht="14.25" customHeight="1">
      <c r="A234" s="193"/>
      <c r="B234" s="226"/>
      <c r="C234" s="193"/>
      <c r="D234" s="193"/>
      <c r="E234" s="193"/>
      <c r="F234" s="226"/>
      <c r="G234" s="226"/>
      <c r="H234" s="193"/>
      <c r="I234" s="193"/>
      <c r="J234" s="193"/>
      <c r="K234" s="193"/>
      <c r="L234" s="193"/>
      <c r="M234" s="193"/>
      <c r="N234" s="193"/>
      <c r="O234" s="193"/>
      <c r="P234" s="193"/>
      <c r="Q234" s="193"/>
      <c r="R234" s="193"/>
      <c r="S234" s="193"/>
      <c r="T234" s="193"/>
      <c r="U234" s="193"/>
      <c r="V234" s="193"/>
      <c r="W234" s="193"/>
      <c r="X234" s="193"/>
      <c r="Y234" s="193"/>
      <c r="Z234" s="193"/>
      <c r="AA234" s="193"/>
      <c r="AB234" s="193"/>
      <c r="AC234" s="193"/>
      <c r="AD234" s="193"/>
      <c r="AE234" s="193"/>
      <c r="AF234" s="193"/>
      <c r="AG234" s="193"/>
      <c r="AH234" s="193"/>
      <c r="AI234" s="193"/>
      <c r="AJ234" s="193"/>
      <c r="AK234" s="193"/>
      <c r="AL234" s="193"/>
      <c r="AM234" s="193"/>
      <c r="AN234" s="193"/>
      <c r="AO234" s="193"/>
      <c r="AP234" s="193"/>
      <c r="AQ234" s="193"/>
      <c r="AR234" s="193"/>
      <c r="AS234" s="193"/>
      <c r="AT234" s="193"/>
      <c r="AU234" s="193"/>
      <c r="AV234" s="193"/>
      <c r="AW234" s="193"/>
      <c r="AX234" s="193"/>
      <c r="AY234" s="193"/>
      <c r="AZ234" s="193"/>
      <c r="BA234" s="193"/>
      <c r="BB234" s="193"/>
      <c r="BC234" s="193"/>
      <c r="BD234" s="193"/>
      <c r="BE234" s="193"/>
      <c r="BF234" s="193"/>
      <c r="BG234" s="193"/>
      <c r="BH234" s="193"/>
      <c r="BI234" s="193"/>
      <c r="BJ234" s="193"/>
      <c r="BK234" s="193"/>
      <c r="BL234" s="193"/>
      <c r="BM234" s="193"/>
      <c r="BN234" s="193"/>
      <c r="BO234" s="193"/>
      <c r="BP234" s="193"/>
      <c r="BQ234" s="193"/>
      <c r="BR234" s="193"/>
      <c r="BS234" s="193"/>
      <c r="BT234" s="193"/>
      <c r="BU234" s="193"/>
      <c r="BV234" s="193"/>
      <c r="BW234" s="193"/>
      <c r="BX234" s="193"/>
      <c r="BY234" s="193"/>
      <c r="BZ234" s="193"/>
      <c r="CA234" s="193"/>
      <c r="CB234" s="193"/>
      <c r="CC234" s="193"/>
      <c r="CD234" s="193"/>
      <c r="CE234" s="193"/>
      <c r="CF234" s="193"/>
      <c r="CG234" s="193"/>
      <c r="CH234" s="193"/>
      <c r="CI234" s="193"/>
      <c r="CJ234" s="193"/>
      <c r="CK234" s="193"/>
      <c r="CL234" s="193"/>
      <c r="CM234" s="193"/>
      <c r="CN234" s="193"/>
      <c r="CO234" s="193"/>
      <c r="CP234" s="193"/>
      <c r="CQ234" s="193"/>
      <c r="CR234" s="193"/>
      <c r="CS234" s="193"/>
      <c r="CT234" s="193"/>
      <c r="CU234" s="193"/>
      <c r="CV234" s="193"/>
      <c r="CW234" s="193"/>
      <c r="CX234" s="193"/>
      <c r="CY234" s="193"/>
      <c r="CZ234" s="193"/>
      <c r="DA234" s="193"/>
      <c r="DB234" s="193"/>
      <c r="DC234" s="193"/>
      <c r="DD234" s="193"/>
      <c r="DE234" s="193"/>
      <c r="DF234" s="193"/>
      <c r="DG234" s="193"/>
      <c r="DH234" s="193"/>
      <c r="DI234" s="193"/>
      <c r="DJ234" s="193"/>
      <c r="DK234" s="193"/>
      <c r="DL234" s="193"/>
      <c r="DM234" s="193"/>
      <c r="DN234" s="193"/>
      <c r="DO234" s="193"/>
      <c r="DP234" s="193"/>
      <c r="DQ234" s="193"/>
      <c r="DR234" s="193"/>
      <c r="DS234" s="193"/>
      <c r="DT234" s="193"/>
      <c r="DU234" s="193"/>
      <c r="DV234" s="193"/>
      <c r="DW234" s="193"/>
      <c r="DX234" s="193"/>
      <c r="DY234" s="193"/>
      <c r="DZ234" s="193"/>
      <c r="EA234" s="193"/>
      <c r="EB234" s="193"/>
      <c r="EC234" s="193"/>
      <c r="ED234" s="193"/>
      <c r="EE234" s="193"/>
      <c r="EF234" s="193"/>
      <c r="EG234" s="193"/>
      <c r="EH234" s="193"/>
      <c r="EI234" s="193"/>
      <c r="EJ234" s="193"/>
      <c r="EK234" s="193"/>
      <c r="EL234" s="193"/>
      <c r="EM234" s="193"/>
      <c r="EN234" s="193"/>
      <c r="EO234" s="193"/>
      <c r="EP234" s="193"/>
      <c r="EQ234" s="193"/>
      <c r="ER234" s="193"/>
      <c r="ES234" s="193"/>
      <c r="ET234" s="193"/>
      <c r="EU234" s="193"/>
      <c r="EV234" s="193"/>
      <c r="EW234" s="193"/>
      <c r="EX234" s="193"/>
      <c r="EY234" s="193"/>
      <c r="EZ234" s="193"/>
      <c r="FA234" s="193"/>
      <c r="FB234" s="193"/>
      <c r="FC234" s="193"/>
      <c r="FD234" s="193"/>
      <c r="FE234" s="193"/>
      <c r="FF234" s="193"/>
      <c r="FG234" s="193"/>
      <c r="FH234" s="193"/>
      <c r="FI234" s="193"/>
      <c r="FJ234" s="193"/>
      <c r="FK234" s="193"/>
      <c r="FL234" s="107"/>
      <c r="FM234" s="107"/>
      <c r="FN234" s="107"/>
      <c r="FO234" s="107"/>
      <c r="FP234" s="107"/>
      <c r="FQ234" s="107"/>
      <c r="FR234" s="107"/>
      <c r="FS234" s="107"/>
      <c r="FT234" s="107"/>
    </row>
    <row r="235" spans="1:176" ht="14.25" customHeight="1">
      <c r="A235" s="193"/>
      <c r="B235" s="226"/>
      <c r="C235" s="193"/>
      <c r="D235" s="193"/>
      <c r="E235" s="193"/>
      <c r="F235" s="226"/>
      <c r="G235" s="226"/>
      <c r="H235" s="193"/>
      <c r="I235" s="193"/>
      <c r="J235" s="193"/>
      <c r="K235" s="193"/>
      <c r="L235" s="193"/>
      <c r="M235" s="193"/>
      <c r="N235" s="193"/>
      <c r="O235" s="193"/>
      <c r="P235" s="193"/>
      <c r="Q235" s="193"/>
      <c r="R235" s="193"/>
      <c r="S235" s="193"/>
      <c r="T235" s="193"/>
      <c r="U235" s="193"/>
      <c r="V235" s="193"/>
      <c r="W235" s="193"/>
      <c r="X235" s="193"/>
      <c r="Y235" s="193"/>
      <c r="Z235" s="193"/>
      <c r="AA235" s="193"/>
      <c r="AB235" s="193"/>
      <c r="AC235" s="193"/>
      <c r="AD235" s="193"/>
      <c r="AE235" s="193"/>
      <c r="AF235" s="193"/>
      <c r="AG235" s="193"/>
      <c r="AH235" s="193"/>
      <c r="AI235" s="193"/>
      <c r="AJ235" s="193"/>
      <c r="AK235" s="193"/>
      <c r="AL235" s="193"/>
      <c r="AM235" s="193"/>
      <c r="AN235" s="193"/>
      <c r="AO235" s="193"/>
      <c r="AP235" s="193"/>
      <c r="AQ235" s="193"/>
      <c r="AR235" s="193"/>
      <c r="AS235" s="193"/>
      <c r="AT235" s="193"/>
      <c r="AU235" s="193"/>
      <c r="AV235" s="193"/>
      <c r="AW235" s="193"/>
      <c r="AX235" s="193"/>
      <c r="AY235" s="193"/>
      <c r="AZ235" s="193"/>
      <c r="BA235" s="193"/>
      <c r="BB235" s="193"/>
      <c r="BC235" s="193"/>
      <c r="BD235" s="193"/>
      <c r="BE235" s="193"/>
      <c r="BF235" s="193"/>
      <c r="BG235" s="193"/>
      <c r="BH235" s="193"/>
      <c r="BI235" s="193"/>
      <c r="BJ235" s="193"/>
      <c r="BK235" s="193"/>
      <c r="BL235" s="193"/>
      <c r="BM235" s="193"/>
      <c r="BN235" s="193"/>
      <c r="BO235" s="193"/>
      <c r="BP235" s="193"/>
      <c r="BQ235" s="193"/>
      <c r="BR235" s="193"/>
      <c r="BS235" s="193"/>
      <c r="BT235" s="193"/>
      <c r="BU235" s="193"/>
      <c r="BV235" s="193"/>
      <c r="BW235" s="193"/>
      <c r="BX235" s="193"/>
      <c r="BY235" s="193"/>
      <c r="BZ235" s="193"/>
      <c r="CA235" s="193"/>
      <c r="CB235" s="193"/>
      <c r="CC235" s="193"/>
      <c r="CD235" s="193"/>
      <c r="CE235" s="193"/>
      <c r="CF235" s="193"/>
      <c r="CG235" s="193"/>
      <c r="CH235" s="193"/>
      <c r="CI235" s="193"/>
      <c r="CJ235" s="193"/>
      <c r="CK235" s="193"/>
      <c r="CL235" s="193"/>
      <c r="CM235" s="193"/>
      <c r="CN235" s="193"/>
      <c r="CO235" s="193"/>
      <c r="CP235" s="193"/>
      <c r="CQ235" s="193"/>
      <c r="CR235" s="193"/>
      <c r="CS235" s="193"/>
      <c r="CT235" s="193"/>
      <c r="CU235" s="193"/>
      <c r="CV235" s="193"/>
      <c r="CW235" s="193"/>
      <c r="CX235" s="193"/>
      <c r="CY235" s="193"/>
      <c r="CZ235" s="193"/>
      <c r="DA235" s="193"/>
      <c r="DB235" s="193"/>
      <c r="DC235" s="193"/>
      <c r="DD235" s="193"/>
      <c r="DE235" s="193"/>
      <c r="DF235" s="193"/>
      <c r="DG235" s="193"/>
      <c r="DH235" s="193"/>
      <c r="DI235" s="193"/>
      <c r="DJ235" s="193"/>
      <c r="DK235" s="193"/>
      <c r="DL235" s="193"/>
      <c r="DM235" s="193"/>
      <c r="DN235" s="193"/>
      <c r="DO235" s="193"/>
      <c r="DP235" s="193"/>
      <c r="DQ235" s="193"/>
      <c r="DR235" s="193"/>
      <c r="DS235" s="193"/>
      <c r="DT235" s="193"/>
      <c r="DU235" s="193"/>
      <c r="DV235" s="193"/>
      <c r="DW235" s="193"/>
      <c r="DX235" s="193"/>
      <c r="DY235" s="193"/>
      <c r="DZ235" s="193"/>
      <c r="EA235" s="193"/>
      <c r="EB235" s="193"/>
      <c r="EC235" s="193"/>
      <c r="ED235" s="193"/>
      <c r="EE235" s="193"/>
      <c r="EF235" s="193"/>
      <c r="EG235" s="193"/>
      <c r="EH235" s="193"/>
      <c r="EI235" s="193"/>
      <c r="EJ235" s="193"/>
      <c r="EK235" s="193"/>
      <c r="EL235" s="193"/>
      <c r="EM235" s="193"/>
      <c r="EN235" s="193"/>
      <c r="EO235" s="193"/>
      <c r="EP235" s="193"/>
      <c r="EQ235" s="193"/>
      <c r="ER235" s="193"/>
      <c r="ES235" s="193"/>
      <c r="ET235" s="193"/>
      <c r="EU235" s="193"/>
      <c r="EV235" s="193"/>
      <c r="EW235" s="193"/>
      <c r="EX235" s="193"/>
      <c r="EY235" s="193"/>
      <c r="EZ235" s="193"/>
      <c r="FA235" s="193"/>
      <c r="FB235" s="193"/>
      <c r="FC235" s="193"/>
      <c r="FD235" s="193"/>
      <c r="FE235" s="193"/>
      <c r="FF235" s="193"/>
      <c r="FG235" s="193"/>
      <c r="FH235" s="193"/>
      <c r="FI235" s="193"/>
      <c r="FJ235" s="193"/>
      <c r="FK235" s="193"/>
      <c r="FL235" s="107"/>
      <c r="FM235" s="107"/>
      <c r="FN235" s="107"/>
      <c r="FO235" s="107"/>
      <c r="FP235" s="107"/>
      <c r="FQ235" s="107"/>
      <c r="FR235" s="107"/>
      <c r="FS235" s="107"/>
      <c r="FT235" s="107"/>
    </row>
    <row r="236" spans="1:176" ht="14.25" customHeight="1">
      <c r="A236" s="193"/>
      <c r="B236" s="226"/>
      <c r="C236" s="193"/>
      <c r="D236" s="193"/>
      <c r="E236" s="193"/>
      <c r="F236" s="226"/>
      <c r="G236" s="226"/>
      <c r="H236" s="193"/>
      <c r="I236" s="193"/>
      <c r="J236" s="193"/>
      <c r="K236" s="193"/>
      <c r="L236" s="193"/>
      <c r="M236" s="193"/>
      <c r="N236" s="193"/>
      <c r="O236" s="193"/>
      <c r="P236" s="193"/>
      <c r="Q236" s="193"/>
      <c r="R236" s="193"/>
      <c r="S236" s="193"/>
      <c r="T236" s="193"/>
      <c r="U236" s="193"/>
      <c r="V236" s="193"/>
      <c r="W236" s="193"/>
      <c r="X236" s="193"/>
      <c r="Y236" s="193"/>
      <c r="Z236" s="193"/>
      <c r="AA236" s="193"/>
      <c r="AB236" s="193"/>
      <c r="AC236" s="193"/>
      <c r="AD236" s="193"/>
      <c r="AE236" s="193"/>
      <c r="AF236" s="193"/>
      <c r="AG236" s="193"/>
      <c r="AH236" s="193"/>
      <c r="AI236" s="193"/>
      <c r="AJ236" s="193"/>
      <c r="AK236" s="193"/>
      <c r="AL236" s="193"/>
      <c r="AM236" s="193"/>
      <c r="AN236" s="193"/>
      <c r="AO236" s="193"/>
      <c r="AP236" s="193"/>
      <c r="AQ236" s="193"/>
      <c r="AR236" s="193"/>
      <c r="AS236" s="193"/>
      <c r="AT236" s="193"/>
      <c r="AU236" s="193"/>
      <c r="AV236" s="193"/>
      <c r="AW236" s="193"/>
      <c r="AX236" s="193"/>
      <c r="AY236" s="193"/>
      <c r="AZ236" s="193"/>
      <c r="BA236" s="193"/>
      <c r="BB236" s="193"/>
      <c r="BC236" s="193"/>
      <c r="BD236" s="193"/>
      <c r="BE236" s="193"/>
      <c r="BF236" s="193"/>
      <c r="BG236" s="193"/>
      <c r="BH236" s="193"/>
      <c r="BI236" s="193"/>
      <c r="BJ236" s="193"/>
      <c r="BK236" s="193"/>
      <c r="BL236" s="193"/>
      <c r="BM236" s="193"/>
      <c r="BN236" s="193"/>
      <c r="BO236" s="193"/>
      <c r="BP236" s="193"/>
      <c r="BQ236" s="193"/>
      <c r="BR236" s="193"/>
      <c r="BS236" s="193"/>
      <c r="BT236" s="193"/>
      <c r="BU236" s="193"/>
      <c r="BV236" s="193"/>
      <c r="BW236" s="193"/>
      <c r="BX236" s="193"/>
      <c r="BY236" s="193"/>
      <c r="BZ236" s="193"/>
      <c r="CA236" s="193"/>
      <c r="CB236" s="193"/>
      <c r="CC236" s="193"/>
      <c r="CD236" s="193"/>
      <c r="CE236" s="193"/>
      <c r="CF236" s="193"/>
      <c r="CG236" s="193"/>
      <c r="CH236" s="193"/>
      <c r="CI236" s="193"/>
      <c r="CJ236" s="193"/>
      <c r="CK236" s="193"/>
      <c r="CL236" s="193"/>
      <c r="CM236" s="193"/>
      <c r="CN236" s="193"/>
      <c r="CO236" s="193"/>
      <c r="CP236" s="193"/>
      <c r="CQ236" s="193"/>
      <c r="CR236" s="193"/>
      <c r="CS236" s="193"/>
      <c r="CT236" s="193"/>
      <c r="CU236" s="193"/>
      <c r="CV236" s="193"/>
      <c r="CW236" s="193"/>
      <c r="CX236" s="193"/>
      <c r="CY236" s="193"/>
      <c r="CZ236" s="193"/>
      <c r="DA236" s="193"/>
      <c r="DB236" s="193"/>
      <c r="DC236" s="193"/>
      <c r="DD236" s="193"/>
      <c r="DE236" s="193"/>
      <c r="DF236" s="193"/>
      <c r="DG236" s="193"/>
      <c r="DH236" s="193"/>
      <c r="DI236" s="193"/>
      <c r="DJ236" s="193"/>
      <c r="DK236" s="193"/>
      <c r="DL236" s="193"/>
      <c r="DM236" s="193"/>
      <c r="DN236" s="193"/>
      <c r="DO236" s="193"/>
      <c r="DP236" s="193"/>
      <c r="DQ236" s="193"/>
      <c r="DR236" s="193"/>
      <c r="DS236" s="193"/>
      <c r="DT236" s="193"/>
      <c r="DU236" s="193"/>
      <c r="DV236" s="193"/>
      <c r="DW236" s="193"/>
      <c r="DX236" s="193"/>
      <c r="DY236" s="193"/>
      <c r="DZ236" s="193"/>
      <c r="EA236" s="193"/>
      <c r="EB236" s="193"/>
      <c r="EC236" s="193"/>
      <c r="ED236" s="193"/>
      <c r="EE236" s="193"/>
      <c r="EF236" s="193"/>
      <c r="EG236" s="193"/>
      <c r="EH236" s="193"/>
      <c r="EI236" s="193"/>
      <c r="EJ236" s="193"/>
      <c r="EK236" s="193"/>
      <c r="EL236" s="193"/>
      <c r="EM236" s="193"/>
      <c r="EN236" s="193"/>
      <c r="EO236" s="193"/>
      <c r="EP236" s="193"/>
      <c r="EQ236" s="193"/>
      <c r="ER236" s="193"/>
      <c r="ES236" s="193"/>
      <c r="ET236" s="193"/>
      <c r="EU236" s="193"/>
      <c r="EV236" s="193"/>
      <c r="EW236" s="193"/>
      <c r="EX236" s="193"/>
      <c r="EY236" s="193"/>
      <c r="EZ236" s="193"/>
      <c r="FA236" s="193"/>
      <c r="FB236" s="193"/>
      <c r="FC236" s="193"/>
      <c r="FD236" s="193"/>
      <c r="FE236" s="193"/>
      <c r="FF236" s="193"/>
      <c r="FG236" s="193"/>
      <c r="FH236" s="193"/>
      <c r="FI236" s="193"/>
      <c r="FJ236" s="193"/>
      <c r="FK236" s="193"/>
      <c r="FL236" s="107"/>
      <c r="FM236" s="107"/>
      <c r="FN236" s="107"/>
      <c r="FO236" s="107"/>
      <c r="FP236" s="107"/>
      <c r="FQ236" s="107"/>
      <c r="FR236" s="107"/>
      <c r="FS236" s="107"/>
      <c r="FT236" s="107"/>
    </row>
    <row r="237" spans="1:176" ht="14.25" customHeight="1">
      <c r="A237" s="193"/>
      <c r="B237" s="226"/>
      <c r="C237" s="193"/>
      <c r="D237" s="193"/>
      <c r="E237" s="193"/>
      <c r="F237" s="226"/>
      <c r="G237" s="226"/>
      <c r="H237" s="193"/>
      <c r="I237" s="193"/>
      <c r="J237" s="193"/>
      <c r="K237" s="193"/>
      <c r="L237" s="193"/>
      <c r="M237" s="193"/>
      <c r="N237" s="193"/>
      <c r="O237" s="193"/>
      <c r="P237" s="193"/>
      <c r="Q237" s="193"/>
      <c r="R237" s="193"/>
      <c r="S237" s="193"/>
      <c r="T237" s="193"/>
      <c r="U237" s="193"/>
      <c r="V237" s="193"/>
      <c r="W237" s="193"/>
      <c r="X237" s="193"/>
      <c r="Y237" s="193"/>
      <c r="Z237" s="193"/>
      <c r="AA237" s="193"/>
      <c r="AB237" s="193"/>
      <c r="AC237" s="193"/>
      <c r="AD237" s="193"/>
      <c r="AE237" s="193"/>
      <c r="AF237" s="193"/>
      <c r="AG237" s="193"/>
      <c r="AH237" s="193"/>
      <c r="AI237" s="193"/>
      <c r="AJ237" s="193"/>
      <c r="AK237" s="193"/>
      <c r="AL237" s="193"/>
      <c r="AM237" s="193"/>
      <c r="AN237" s="193"/>
      <c r="AO237" s="193"/>
      <c r="AP237" s="193"/>
      <c r="AQ237" s="193"/>
      <c r="AR237" s="193"/>
      <c r="AS237" s="193"/>
      <c r="AT237" s="193"/>
      <c r="AU237" s="193"/>
      <c r="AV237" s="193"/>
      <c r="AW237" s="193"/>
      <c r="AX237" s="193"/>
      <c r="AY237" s="193"/>
      <c r="AZ237" s="193"/>
      <c r="BA237" s="193"/>
      <c r="BB237" s="193"/>
      <c r="BC237" s="193"/>
      <c r="BD237" s="193"/>
      <c r="BE237" s="193"/>
      <c r="BF237" s="193"/>
      <c r="BG237" s="193"/>
      <c r="BH237" s="193"/>
      <c r="BI237" s="193"/>
      <c r="BJ237" s="193"/>
      <c r="BK237" s="193"/>
      <c r="BL237" s="193"/>
      <c r="BM237" s="193"/>
      <c r="BN237" s="193"/>
      <c r="BO237" s="193"/>
      <c r="BP237" s="193"/>
      <c r="BQ237" s="193"/>
      <c r="BR237" s="193"/>
      <c r="BS237" s="193"/>
      <c r="BT237" s="193"/>
      <c r="BU237" s="193"/>
      <c r="BV237" s="193"/>
      <c r="BW237" s="193"/>
      <c r="BX237" s="193"/>
      <c r="BY237" s="193"/>
      <c r="BZ237" s="193"/>
      <c r="CA237" s="193"/>
      <c r="CB237" s="193"/>
      <c r="CC237" s="193"/>
      <c r="CD237" s="193"/>
      <c r="CE237" s="193"/>
      <c r="CF237" s="193"/>
      <c r="CG237" s="193"/>
      <c r="CH237" s="193"/>
      <c r="CI237" s="193"/>
      <c r="CJ237" s="193"/>
      <c r="CK237" s="193"/>
      <c r="CL237" s="193"/>
      <c r="CM237" s="193"/>
      <c r="CN237" s="193"/>
      <c r="CO237" s="193"/>
      <c r="CP237" s="193"/>
      <c r="CQ237" s="193"/>
      <c r="CR237" s="193"/>
      <c r="CS237" s="193"/>
      <c r="CT237" s="193"/>
      <c r="CU237" s="193"/>
      <c r="CV237" s="193"/>
      <c r="CW237" s="193"/>
      <c r="CX237" s="193"/>
      <c r="CY237" s="193"/>
      <c r="CZ237" s="193"/>
      <c r="DA237" s="193"/>
      <c r="DB237" s="193"/>
      <c r="DC237" s="193"/>
      <c r="DD237" s="193"/>
      <c r="DE237" s="193"/>
      <c r="DF237" s="193"/>
      <c r="DG237" s="193"/>
      <c r="DH237" s="193"/>
      <c r="DI237" s="193"/>
      <c r="DJ237" s="193"/>
      <c r="DK237" s="193"/>
      <c r="DL237" s="193"/>
      <c r="DM237" s="193"/>
      <c r="DN237" s="193"/>
      <c r="DO237" s="193"/>
      <c r="DP237" s="193"/>
      <c r="DQ237" s="193"/>
      <c r="DR237" s="193"/>
      <c r="DS237" s="193"/>
      <c r="DT237" s="193"/>
      <c r="DU237" s="193"/>
      <c r="DV237" s="193"/>
      <c r="DW237" s="193"/>
      <c r="DX237" s="193"/>
      <c r="DY237" s="193"/>
      <c r="DZ237" s="193"/>
      <c r="EA237" s="193"/>
      <c r="EB237" s="193"/>
      <c r="EC237" s="193"/>
      <c r="ED237" s="193"/>
      <c r="EE237" s="193"/>
      <c r="EF237" s="193"/>
      <c r="EG237" s="193"/>
      <c r="EH237" s="193"/>
      <c r="EI237" s="193"/>
      <c r="EJ237" s="193"/>
      <c r="EK237" s="193"/>
      <c r="EL237" s="193"/>
      <c r="EM237" s="193"/>
      <c r="EN237" s="193"/>
      <c r="EO237" s="193"/>
      <c r="EP237" s="193"/>
      <c r="EQ237" s="193"/>
      <c r="ER237" s="193"/>
      <c r="ES237" s="193"/>
      <c r="ET237" s="193"/>
      <c r="EU237" s="193"/>
      <c r="EV237" s="193"/>
      <c r="EW237" s="193"/>
      <c r="EX237" s="193"/>
      <c r="EY237" s="193"/>
      <c r="EZ237" s="193"/>
      <c r="FA237" s="193"/>
      <c r="FB237" s="193"/>
      <c r="FC237" s="193"/>
      <c r="FD237" s="193"/>
      <c r="FE237" s="193"/>
      <c r="FF237" s="193"/>
      <c r="FG237" s="193"/>
      <c r="FH237" s="193"/>
      <c r="FI237" s="193"/>
      <c r="FJ237" s="193"/>
      <c r="FK237" s="193"/>
      <c r="FL237" s="107"/>
      <c r="FM237" s="107"/>
      <c r="FN237" s="107"/>
      <c r="FO237" s="107"/>
      <c r="FP237" s="107"/>
      <c r="FQ237" s="107"/>
      <c r="FR237" s="107"/>
      <c r="FS237" s="107"/>
      <c r="FT237" s="107"/>
    </row>
    <row r="238" spans="1:176" ht="14.25" customHeight="1">
      <c r="A238" s="193"/>
      <c r="B238" s="226"/>
      <c r="C238" s="193"/>
      <c r="D238" s="193"/>
      <c r="E238" s="193"/>
      <c r="F238" s="226"/>
      <c r="G238" s="226"/>
      <c r="H238" s="193"/>
      <c r="I238" s="193"/>
      <c r="J238" s="193"/>
      <c r="K238" s="193"/>
      <c r="L238" s="193"/>
      <c r="M238" s="193"/>
      <c r="N238" s="193"/>
      <c r="O238" s="193"/>
      <c r="P238" s="193"/>
      <c r="Q238" s="193"/>
      <c r="R238" s="193"/>
      <c r="S238" s="193"/>
      <c r="T238" s="193"/>
      <c r="U238" s="193"/>
      <c r="V238" s="193"/>
      <c r="W238" s="193"/>
      <c r="X238" s="193"/>
      <c r="Y238" s="193"/>
      <c r="Z238" s="193"/>
      <c r="AA238" s="193"/>
      <c r="AB238" s="193"/>
      <c r="AC238" s="193"/>
      <c r="AD238" s="193"/>
      <c r="AE238" s="193"/>
      <c r="AF238" s="193"/>
      <c r="AG238" s="193"/>
      <c r="AH238" s="193"/>
      <c r="AI238" s="193"/>
      <c r="AJ238" s="193"/>
      <c r="AK238" s="193"/>
      <c r="AL238" s="193"/>
      <c r="AM238" s="193"/>
      <c r="AN238" s="193"/>
      <c r="AO238" s="193"/>
      <c r="AP238" s="193"/>
      <c r="AQ238" s="193"/>
      <c r="AR238" s="193"/>
      <c r="AS238" s="193"/>
      <c r="AT238" s="193"/>
      <c r="AU238" s="193"/>
      <c r="AV238" s="193"/>
      <c r="AW238" s="193"/>
      <c r="AX238" s="193"/>
      <c r="AY238" s="193"/>
      <c r="AZ238" s="193"/>
      <c r="BA238" s="193"/>
      <c r="BB238" s="193"/>
      <c r="BC238" s="193"/>
      <c r="BD238" s="193"/>
      <c r="BE238" s="193"/>
      <c r="BF238" s="193"/>
      <c r="BG238" s="193"/>
      <c r="BH238" s="193"/>
      <c r="BI238" s="193"/>
      <c r="BJ238" s="193"/>
      <c r="BK238" s="193"/>
      <c r="BL238" s="193"/>
      <c r="BM238" s="193"/>
      <c r="BN238" s="193"/>
      <c r="BO238" s="193"/>
      <c r="BP238" s="193"/>
      <c r="BQ238" s="193"/>
      <c r="BR238" s="193"/>
      <c r="BS238" s="193"/>
      <c r="BT238" s="193"/>
      <c r="BU238" s="193"/>
      <c r="BV238" s="193"/>
      <c r="BW238" s="193"/>
      <c r="BX238" s="193"/>
      <c r="BY238" s="193"/>
      <c r="BZ238" s="193"/>
      <c r="CA238" s="193"/>
      <c r="CB238" s="193"/>
      <c r="CC238" s="193"/>
      <c r="CD238" s="193"/>
      <c r="CE238" s="193"/>
      <c r="CF238" s="193"/>
      <c r="CG238" s="193"/>
      <c r="CH238" s="193"/>
      <c r="CI238" s="193"/>
      <c r="CJ238" s="193"/>
      <c r="CK238" s="193"/>
      <c r="CL238" s="193"/>
      <c r="CM238" s="193"/>
      <c r="CN238" s="193"/>
      <c r="CO238" s="193"/>
      <c r="CP238" s="193"/>
      <c r="CQ238" s="193"/>
      <c r="CR238" s="193"/>
      <c r="CS238" s="193"/>
      <c r="CT238" s="193"/>
      <c r="CU238" s="193"/>
      <c r="CV238" s="193"/>
      <c r="CW238" s="193"/>
      <c r="CX238" s="193"/>
      <c r="CY238" s="193"/>
      <c r="CZ238" s="193"/>
      <c r="DA238" s="193"/>
      <c r="DB238" s="193"/>
      <c r="DC238" s="193"/>
      <c r="DD238" s="193"/>
      <c r="DE238" s="193"/>
      <c r="DF238" s="193"/>
      <c r="DG238" s="193"/>
      <c r="DH238" s="193"/>
      <c r="DI238" s="193"/>
      <c r="DJ238" s="193"/>
      <c r="DK238" s="193"/>
      <c r="DL238" s="193"/>
      <c r="DM238" s="193"/>
      <c r="DN238" s="193"/>
      <c r="DO238" s="193"/>
      <c r="DP238" s="193"/>
      <c r="DQ238" s="193"/>
      <c r="DR238" s="193"/>
      <c r="DS238" s="193"/>
      <c r="DT238" s="193"/>
      <c r="DU238" s="193"/>
      <c r="DV238" s="193"/>
      <c r="DW238" s="193"/>
      <c r="DX238" s="193"/>
      <c r="DY238" s="193"/>
      <c r="DZ238" s="193"/>
      <c r="EA238" s="193"/>
      <c r="EB238" s="193"/>
      <c r="EC238" s="193"/>
      <c r="ED238" s="193"/>
      <c r="EE238" s="193"/>
      <c r="EF238" s="193"/>
      <c r="EG238" s="193"/>
      <c r="EH238" s="193"/>
      <c r="EI238" s="193"/>
      <c r="EJ238" s="193"/>
      <c r="EK238" s="193"/>
      <c r="EL238" s="193"/>
      <c r="EM238" s="193"/>
      <c r="EN238" s="193"/>
      <c r="EO238" s="193"/>
      <c r="EP238" s="193"/>
      <c r="EQ238" s="193"/>
      <c r="ER238" s="193"/>
      <c r="ES238" s="193"/>
      <c r="ET238" s="193"/>
      <c r="EU238" s="193"/>
      <c r="EV238" s="193"/>
      <c r="EW238" s="193"/>
      <c r="EX238" s="193"/>
      <c r="EY238" s="193"/>
      <c r="EZ238" s="193"/>
      <c r="FA238" s="193"/>
      <c r="FB238" s="193"/>
      <c r="FC238" s="193"/>
      <c r="FD238" s="193"/>
      <c r="FE238" s="193"/>
      <c r="FF238" s="193"/>
      <c r="FG238" s="193"/>
      <c r="FH238" s="193"/>
      <c r="FI238" s="193"/>
      <c r="FJ238" s="193"/>
      <c r="FK238" s="193"/>
      <c r="FL238" s="107"/>
      <c r="FM238" s="107"/>
      <c r="FN238" s="107"/>
      <c r="FO238" s="107"/>
      <c r="FP238" s="107"/>
      <c r="FQ238" s="107"/>
      <c r="FR238" s="107"/>
      <c r="FS238" s="107"/>
      <c r="FT238" s="107"/>
    </row>
    <row r="239" spans="1:176" ht="14.25" customHeight="1">
      <c r="A239" s="193"/>
      <c r="B239" s="226"/>
      <c r="C239" s="193"/>
      <c r="D239" s="193"/>
      <c r="E239" s="193"/>
      <c r="F239" s="226"/>
      <c r="G239" s="226"/>
      <c r="H239" s="193"/>
      <c r="I239" s="193"/>
      <c r="J239" s="193"/>
      <c r="K239" s="193"/>
      <c r="L239" s="193"/>
      <c r="M239" s="193"/>
      <c r="N239" s="193"/>
      <c r="O239" s="193"/>
      <c r="P239" s="193"/>
      <c r="Q239" s="193"/>
      <c r="R239" s="193"/>
      <c r="S239" s="193"/>
      <c r="T239" s="193"/>
      <c r="U239" s="193"/>
      <c r="V239" s="193"/>
      <c r="W239" s="193"/>
      <c r="X239" s="193"/>
      <c r="Y239" s="193"/>
      <c r="Z239" s="193"/>
      <c r="AA239" s="193"/>
      <c r="AB239" s="193"/>
      <c r="AC239" s="193"/>
      <c r="AD239" s="193"/>
      <c r="AE239" s="193"/>
      <c r="AF239" s="193"/>
      <c r="AG239" s="193"/>
      <c r="AH239" s="193"/>
      <c r="AI239" s="193"/>
      <c r="AJ239" s="193"/>
      <c r="AK239" s="193"/>
      <c r="AL239" s="193"/>
      <c r="AM239" s="193"/>
      <c r="AN239" s="193"/>
      <c r="AO239" s="193"/>
      <c r="AP239" s="193"/>
      <c r="AQ239" s="193"/>
      <c r="AR239" s="193"/>
      <c r="AS239" s="193"/>
      <c r="AT239" s="193"/>
      <c r="AU239" s="193"/>
      <c r="AV239" s="193"/>
      <c r="AW239" s="193"/>
      <c r="AX239" s="193"/>
      <c r="AY239" s="193"/>
      <c r="AZ239" s="193"/>
      <c r="BA239" s="193"/>
      <c r="BB239" s="193"/>
      <c r="BC239" s="193"/>
      <c r="BD239" s="193"/>
      <c r="BE239" s="193"/>
      <c r="BF239" s="193"/>
      <c r="BG239" s="193"/>
      <c r="BH239" s="193"/>
      <c r="BI239" s="193"/>
      <c r="BJ239" s="193"/>
      <c r="BK239" s="193"/>
      <c r="BL239" s="193"/>
      <c r="BM239" s="193"/>
      <c r="BN239" s="193"/>
      <c r="BO239" s="193"/>
      <c r="BP239" s="193"/>
      <c r="BQ239" s="193"/>
      <c r="BR239" s="193"/>
      <c r="BS239" s="193"/>
      <c r="BT239" s="193"/>
      <c r="BU239" s="193"/>
      <c r="BV239" s="193"/>
      <c r="BW239" s="193"/>
      <c r="BX239" s="193"/>
      <c r="BY239" s="193"/>
      <c r="BZ239" s="193"/>
      <c r="CA239" s="193"/>
      <c r="CB239" s="193"/>
      <c r="CC239" s="193"/>
      <c r="CD239" s="193"/>
      <c r="CE239" s="193"/>
      <c r="CF239" s="193"/>
      <c r="CG239" s="193"/>
      <c r="CH239" s="193"/>
      <c r="CI239" s="193"/>
      <c r="CJ239" s="193"/>
      <c r="CK239" s="193"/>
      <c r="CL239" s="193"/>
      <c r="CM239" s="193"/>
      <c r="CN239" s="193"/>
      <c r="CO239" s="193"/>
      <c r="CP239" s="193"/>
      <c r="CQ239" s="193"/>
      <c r="CR239" s="193"/>
      <c r="CS239" s="193"/>
      <c r="CT239" s="193"/>
      <c r="CU239" s="193"/>
      <c r="CV239" s="193"/>
      <c r="CW239" s="193"/>
      <c r="CX239" s="193"/>
      <c r="CY239" s="193"/>
      <c r="CZ239" s="193"/>
      <c r="DA239" s="193"/>
      <c r="DB239" s="193"/>
      <c r="DC239" s="193"/>
      <c r="DD239" s="193"/>
      <c r="DE239" s="193"/>
      <c r="DF239" s="193"/>
      <c r="DG239" s="193"/>
      <c r="DH239" s="193"/>
      <c r="DI239" s="193"/>
      <c r="DJ239" s="193"/>
      <c r="DK239" s="193"/>
      <c r="DL239" s="193"/>
      <c r="DM239" s="193"/>
      <c r="DN239" s="193"/>
      <c r="DO239" s="193"/>
      <c r="DP239" s="193"/>
      <c r="DQ239" s="193"/>
      <c r="DR239" s="193"/>
      <c r="DS239" s="193"/>
      <c r="DT239" s="193"/>
      <c r="DU239" s="193"/>
      <c r="DV239" s="193"/>
      <c r="DW239" s="193"/>
      <c r="DX239" s="193"/>
      <c r="DY239" s="193"/>
      <c r="DZ239" s="193"/>
      <c r="EA239" s="193"/>
      <c r="EB239" s="193"/>
      <c r="EC239" s="193"/>
      <c r="ED239" s="193"/>
      <c r="EE239" s="193"/>
      <c r="EF239" s="193"/>
      <c r="EG239" s="193"/>
      <c r="EH239" s="193"/>
      <c r="EI239" s="193"/>
      <c r="EJ239" s="193"/>
      <c r="EK239" s="193"/>
      <c r="EL239" s="193"/>
      <c r="EM239" s="193"/>
      <c r="EN239" s="193"/>
      <c r="EO239" s="193"/>
      <c r="EP239" s="193"/>
      <c r="EQ239" s="193"/>
      <c r="ER239" s="193"/>
      <c r="ES239" s="193"/>
      <c r="ET239" s="193"/>
      <c r="EU239" s="193"/>
      <c r="EV239" s="193"/>
      <c r="EW239" s="193"/>
      <c r="EX239" s="193"/>
      <c r="EY239" s="193"/>
      <c r="EZ239" s="193"/>
      <c r="FA239" s="193"/>
      <c r="FB239" s="193"/>
      <c r="FC239" s="193"/>
      <c r="FD239" s="193"/>
      <c r="FE239" s="193"/>
      <c r="FF239" s="193"/>
      <c r="FG239" s="193"/>
      <c r="FH239" s="193"/>
      <c r="FI239" s="193"/>
      <c r="FJ239" s="193"/>
      <c r="FK239" s="193"/>
      <c r="FL239" s="107"/>
      <c r="FM239" s="107"/>
      <c r="FN239" s="107"/>
      <c r="FO239" s="107"/>
      <c r="FP239" s="107"/>
      <c r="FQ239" s="107"/>
      <c r="FR239" s="107"/>
      <c r="FS239" s="107"/>
      <c r="FT239" s="107"/>
    </row>
    <row r="240" spans="1:176" ht="14.25" customHeight="1">
      <c r="A240" s="193"/>
      <c r="B240" s="226"/>
      <c r="C240" s="193"/>
      <c r="D240" s="193"/>
      <c r="E240" s="193"/>
      <c r="F240" s="226"/>
      <c r="G240" s="226"/>
      <c r="H240" s="193"/>
      <c r="I240" s="193"/>
      <c r="J240" s="193"/>
      <c r="K240" s="193"/>
      <c r="L240" s="193"/>
      <c r="M240" s="193"/>
      <c r="N240" s="193"/>
      <c r="O240" s="193"/>
      <c r="P240" s="193"/>
      <c r="Q240" s="193"/>
      <c r="R240" s="193"/>
      <c r="S240" s="193"/>
      <c r="T240" s="193"/>
      <c r="U240" s="193"/>
      <c r="V240" s="193"/>
      <c r="W240" s="193"/>
      <c r="X240" s="193"/>
      <c r="Y240" s="193"/>
      <c r="Z240" s="193"/>
      <c r="AA240" s="193"/>
      <c r="AB240" s="193"/>
      <c r="AC240" s="193"/>
      <c r="AD240" s="193"/>
      <c r="AE240" s="193"/>
      <c r="AF240" s="193"/>
      <c r="AG240" s="193"/>
      <c r="AH240" s="193"/>
      <c r="AI240" s="193"/>
      <c r="AJ240" s="193"/>
      <c r="AK240" s="193"/>
      <c r="AL240" s="193"/>
      <c r="AM240" s="193"/>
      <c r="AN240" s="193"/>
      <c r="AO240" s="193"/>
      <c r="AP240" s="193"/>
      <c r="AQ240" s="193"/>
      <c r="AR240" s="193"/>
      <c r="AS240" s="193"/>
      <c r="AT240" s="193"/>
      <c r="AU240" s="193"/>
      <c r="AV240" s="193"/>
      <c r="AW240" s="193"/>
      <c r="AX240" s="193"/>
      <c r="AY240" s="193"/>
      <c r="AZ240" s="193"/>
      <c r="BA240" s="193"/>
      <c r="BB240" s="193"/>
      <c r="BC240" s="193"/>
      <c r="BD240" s="193"/>
      <c r="BE240" s="193"/>
      <c r="BF240" s="193"/>
      <c r="BG240" s="193"/>
      <c r="BH240" s="193"/>
      <c r="BI240" s="193"/>
      <c r="BJ240" s="193"/>
      <c r="BK240" s="193"/>
      <c r="BL240" s="193"/>
      <c r="BM240" s="193"/>
      <c r="BN240" s="193"/>
      <c r="BO240" s="193"/>
      <c r="BP240" s="193"/>
      <c r="BQ240" s="193"/>
      <c r="BR240" s="193"/>
      <c r="BS240" s="193"/>
      <c r="BT240" s="193"/>
      <c r="BU240" s="193"/>
      <c r="BV240" s="193"/>
      <c r="BW240" s="193"/>
      <c r="BX240" s="193"/>
      <c r="BY240" s="193"/>
      <c r="BZ240" s="193"/>
      <c r="CA240" s="193"/>
      <c r="CB240" s="193"/>
      <c r="CC240" s="193"/>
      <c r="CD240" s="193"/>
      <c r="CE240" s="193"/>
      <c r="CF240" s="193"/>
      <c r="CG240" s="193"/>
      <c r="CH240" s="193"/>
      <c r="CI240" s="193"/>
      <c r="CJ240" s="193"/>
      <c r="CK240" s="193"/>
      <c r="CL240" s="193"/>
      <c r="CM240" s="193"/>
      <c r="CN240" s="193"/>
      <c r="CO240" s="193"/>
      <c r="CP240" s="193"/>
      <c r="CQ240" s="193"/>
      <c r="CR240" s="193"/>
      <c r="CS240" s="193"/>
      <c r="CT240" s="193"/>
      <c r="CU240" s="193"/>
      <c r="CV240" s="193"/>
      <c r="CW240" s="193"/>
      <c r="CX240" s="193"/>
      <c r="CY240" s="193"/>
      <c r="CZ240" s="193"/>
      <c r="DA240" s="193"/>
      <c r="DB240" s="193"/>
      <c r="DC240" s="193"/>
      <c r="DD240" s="193"/>
      <c r="DE240" s="193"/>
      <c r="DF240" s="193"/>
      <c r="DG240" s="193"/>
      <c r="DH240" s="193"/>
      <c r="DI240" s="193"/>
      <c r="DJ240" s="193"/>
      <c r="DK240" s="193"/>
      <c r="DL240" s="193"/>
      <c r="DM240" s="193"/>
      <c r="DN240" s="193"/>
      <c r="DO240" s="193"/>
      <c r="DP240" s="193"/>
      <c r="DQ240" s="193"/>
      <c r="DR240" s="193"/>
      <c r="DS240" s="193"/>
      <c r="DT240" s="193"/>
      <c r="DU240" s="193"/>
      <c r="DV240" s="193"/>
      <c r="DW240" s="193"/>
      <c r="DX240" s="193"/>
      <c r="DY240" s="193"/>
      <c r="DZ240" s="193"/>
      <c r="EA240" s="193"/>
      <c r="EB240" s="193"/>
      <c r="EC240" s="193"/>
      <c r="ED240" s="193"/>
      <c r="EE240" s="193"/>
      <c r="EF240" s="193"/>
      <c r="EG240" s="193"/>
      <c r="EH240" s="193"/>
      <c r="EI240" s="193"/>
      <c r="EJ240" s="193"/>
      <c r="EK240" s="193"/>
      <c r="EL240" s="193"/>
      <c r="EM240" s="193"/>
      <c r="EN240" s="193"/>
      <c r="EO240" s="193"/>
      <c r="EP240" s="193"/>
      <c r="EQ240" s="193"/>
      <c r="ER240" s="193"/>
      <c r="ES240" s="193"/>
      <c r="ET240" s="193"/>
      <c r="EU240" s="193"/>
      <c r="EV240" s="193"/>
      <c r="EW240" s="193"/>
      <c r="EX240" s="193"/>
      <c r="EY240" s="193"/>
      <c r="EZ240" s="193"/>
      <c r="FA240" s="193"/>
      <c r="FB240" s="193"/>
      <c r="FC240" s="193"/>
      <c r="FD240" s="193"/>
      <c r="FE240" s="193"/>
      <c r="FF240" s="193"/>
      <c r="FG240" s="193"/>
      <c r="FH240" s="193"/>
      <c r="FI240" s="193"/>
      <c r="FJ240" s="193"/>
      <c r="FK240" s="193"/>
      <c r="FL240" s="107"/>
      <c r="FM240" s="107"/>
      <c r="FN240" s="107"/>
      <c r="FO240" s="107"/>
      <c r="FP240" s="107"/>
      <c r="FQ240" s="107"/>
      <c r="FR240" s="107"/>
      <c r="FS240" s="107"/>
      <c r="FT240" s="107"/>
    </row>
    <row r="241" spans="1:176" ht="14.25" customHeight="1">
      <c r="A241" s="193"/>
      <c r="B241" s="226"/>
      <c r="C241" s="193"/>
      <c r="D241" s="193"/>
      <c r="E241" s="193"/>
      <c r="F241" s="226"/>
      <c r="G241" s="226"/>
      <c r="H241" s="193"/>
      <c r="I241" s="193"/>
      <c r="J241" s="193"/>
      <c r="K241" s="193"/>
      <c r="L241" s="193"/>
      <c r="M241" s="193"/>
      <c r="N241" s="193"/>
      <c r="O241" s="193"/>
      <c r="P241" s="193"/>
      <c r="Q241" s="193"/>
      <c r="R241" s="193"/>
      <c r="S241" s="193"/>
      <c r="T241" s="193"/>
      <c r="U241" s="193"/>
      <c r="V241" s="193"/>
      <c r="W241" s="193"/>
      <c r="X241" s="193"/>
      <c r="Y241" s="193"/>
      <c r="Z241" s="193"/>
      <c r="AA241" s="193"/>
      <c r="AB241" s="193"/>
      <c r="AC241" s="193"/>
      <c r="AD241" s="193"/>
      <c r="AE241" s="193"/>
      <c r="AF241" s="193"/>
      <c r="AG241" s="193"/>
      <c r="AH241" s="193"/>
      <c r="AI241" s="193"/>
      <c r="AJ241" s="193"/>
      <c r="AK241" s="193"/>
      <c r="AL241" s="193"/>
      <c r="AM241" s="193"/>
      <c r="AN241" s="193"/>
      <c r="AO241" s="193"/>
      <c r="AP241" s="193"/>
      <c r="AQ241" s="193"/>
      <c r="AR241" s="193"/>
      <c r="AS241" s="193"/>
      <c r="AT241" s="193"/>
      <c r="AU241" s="193"/>
      <c r="AV241" s="193"/>
      <c r="AW241" s="193"/>
      <c r="AX241" s="193"/>
      <c r="AY241" s="193"/>
      <c r="AZ241" s="193"/>
      <c r="BA241" s="193"/>
      <c r="BB241" s="193"/>
      <c r="BC241" s="193"/>
      <c r="BD241" s="193"/>
      <c r="BE241" s="193"/>
      <c r="BF241" s="193"/>
      <c r="BG241" s="193"/>
      <c r="BH241" s="193"/>
      <c r="BI241" s="193"/>
      <c r="BJ241" s="193"/>
      <c r="BK241" s="193"/>
      <c r="BL241" s="193"/>
      <c r="BM241" s="193"/>
      <c r="BN241" s="193"/>
      <c r="BO241" s="193"/>
      <c r="BP241" s="193"/>
      <c r="BQ241" s="193"/>
      <c r="BR241" s="193"/>
      <c r="BS241" s="193"/>
      <c r="BT241" s="193"/>
      <c r="BU241" s="193"/>
      <c r="BV241" s="193"/>
      <c r="BW241" s="193"/>
      <c r="BX241" s="193"/>
      <c r="BY241" s="193"/>
      <c r="BZ241" s="193"/>
      <c r="CA241" s="193"/>
      <c r="CB241" s="193"/>
      <c r="CC241" s="193"/>
      <c r="CD241" s="193"/>
      <c r="CE241" s="193"/>
      <c r="CF241" s="193"/>
      <c r="CG241" s="193"/>
      <c r="CH241" s="193"/>
      <c r="CI241" s="193"/>
      <c r="CJ241" s="193"/>
      <c r="CK241" s="193"/>
      <c r="CL241" s="193"/>
      <c r="CM241" s="193"/>
      <c r="CN241" s="193"/>
      <c r="CO241" s="193"/>
      <c r="CP241" s="193"/>
      <c r="CQ241" s="193"/>
      <c r="CR241" s="193"/>
      <c r="CS241" s="193"/>
      <c r="CT241" s="193"/>
      <c r="CU241" s="193"/>
      <c r="CV241" s="193"/>
      <c r="CW241" s="193"/>
      <c r="CX241" s="193"/>
      <c r="CY241" s="193"/>
      <c r="CZ241" s="193"/>
      <c r="DA241" s="193"/>
      <c r="DB241" s="193"/>
      <c r="DC241" s="193"/>
      <c r="DD241" s="193"/>
      <c r="DE241" s="193"/>
      <c r="DF241" s="193"/>
      <c r="DG241" s="193"/>
      <c r="DH241" s="193"/>
      <c r="DI241" s="193"/>
      <c r="DJ241" s="193"/>
      <c r="DK241" s="193"/>
      <c r="DL241" s="193"/>
      <c r="DM241" s="193"/>
      <c r="DN241" s="193"/>
      <c r="DO241" s="193"/>
      <c r="DP241" s="193"/>
      <c r="DQ241" s="193"/>
      <c r="DR241" s="193"/>
      <c r="DS241" s="193"/>
      <c r="DT241" s="193"/>
      <c r="DU241" s="193"/>
      <c r="DV241" s="193"/>
      <c r="DW241" s="193"/>
      <c r="DX241" s="193"/>
      <c r="DY241" s="193"/>
      <c r="DZ241" s="193"/>
      <c r="EA241" s="193"/>
      <c r="EB241" s="193"/>
      <c r="EC241" s="193"/>
      <c r="ED241" s="193"/>
      <c r="EE241" s="193"/>
      <c r="EF241" s="193"/>
      <c r="EG241" s="193"/>
      <c r="EH241" s="193"/>
      <c r="EI241" s="193"/>
      <c r="EJ241" s="193"/>
      <c r="EK241" s="193"/>
      <c r="EL241" s="193"/>
      <c r="EM241" s="193"/>
      <c r="EN241" s="193"/>
      <c r="EO241" s="193"/>
      <c r="EP241" s="193"/>
      <c r="EQ241" s="193"/>
      <c r="ER241" s="193"/>
      <c r="ES241" s="193"/>
      <c r="ET241" s="193"/>
      <c r="EU241" s="193"/>
      <c r="EV241" s="193"/>
      <c r="EW241" s="193"/>
      <c r="EX241" s="193"/>
      <c r="EY241" s="193"/>
      <c r="EZ241" s="193"/>
      <c r="FA241" s="193"/>
      <c r="FB241" s="193"/>
      <c r="FC241" s="193"/>
      <c r="FD241" s="193"/>
      <c r="FE241" s="193"/>
      <c r="FF241" s="193"/>
      <c r="FG241" s="193"/>
      <c r="FH241" s="193"/>
      <c r="FI241" s="193"/>
      <c r="FJ241" s="193"/>
      <c r="FK241" s="193"/>
      <c r="FL241" s="107"/>
      <c r="FM241" s="107"/>
      <c r="FN241" s="107"/>
      <c r="FO241" s="107"/>
      <c r="FP241" s="107"/>
      <c r="FQ241" s="107"/>
      <c r="FR241" s="107"/>
      <c r="FS241" s="107"/>
      <c r="FT241" s="107"/>
    </row>
    <row r="242" spans="1:176" ht="14.25" customHeight="1">
      <c r="A242" s="193"/>
      <c r="B242" s="226"/>
      <c r="C242" s="193"/>
      <c r="D242" s="193"/>
      <c r="E242" s="193"/>
      <c r="F242" s="226"/>
      <c r="G242" s="226"/>
      <c r="H242" s="193"/>
      <c r="I242" s="193"/>
      <c r="J242" s="193"/>
      <c r="K242" s="193"/>
      <c r="L242" s="193"/>
      <c r="M242" s="193"/>
      <c r="N242" s="193"/>
      <c r="O242" s="193"/>
      <c r="P242" s="193"/>
      <c r="Q242" s="193"/>
      <c r="R242" s="193"/>
      <c r="S242" s="193"/>
      <c r="T242" s="193"/>
      <c r="U242" s="193"/>
      <c r="V242" s="193"/>
      <c r="W242" s="193"/>
      <c r="X242" s="193"/>
      <c r="Y242" s="193"/>
      <c r="Z242" s="193"/>
      <c r="AA242" s="193"/>
      <c r="AB242" s="193"/>
      <c r="AC242" s="193"/>
      <c r="AD242" s="193"/>
      <c r="AE242" s="193"/>
      <c r="AF242" s="193"/>
      <c r="AG242" s="193"/>
      <c r="AH242" s="193"/>
      <c r="AI242" s="193"/>
      <c r="AJ242" s="193"/>
      <c r="AK242" s="193"/>
      <c r="AL242" s="193"/>
      <c r="AM242" s="193"/>
      <c r="AN242" s="193"/>
      <c r="AO242" s="193"/>
      <c r="AP242" s="193"/>
      <c r="AQ242" s="193"/>
      <c r="AR242" s="193"/>
      <c r="AS242" s="193"/>
      <c r="AT242" s="193"/>
      <c r="AU242" s="193"/>
      <c r="AV242" s="193"/>
      <c r="AW242" s="193"/>
      <c r="AX242" s="193"/>
      <c r="AY242" s="193"/>
      <c r="AZ242" s="193"/>
      <c r="BA242" s="193"/>
      <c r="BB242" s="193"/>
      <c r="BC242" s="193"/>
      <c r="BD242" s="193"/>
      <c r="BE242" s="193"/>
      <c r="BF242" s="193"/>
      <c r="BG242" s="193"/>
      <c r="BH242" s="193"/>
      <c r="BI242" s="193"/>
      <c r="BJ242" s="193"/>
      <c r="BK242" s="193"/>
      <c r="BL242" s="193"/>
      <c r="BM242" s="193"/>
      <c r="BN242" s="193"/>
      <c r="BO242" s="193"/>
      <c r="BP242" s="193"/>
      <c r="BQ242" s="193"/>
      <c r="BR242" s="193"/>
      <c r="BS242" s="193"/>
      <c r="BT242" s="193"/>
      <c r="BU242" s="193"/>
      <c r="BV242" s="193"/>
      <c r="BW242" s="193"/>
      <c r="BX242" s="193"/>
      <c r="BY242" s="193"/>
      <c r="BZ242" s="193"/>
      <c r="CA242" s="193"/>
      <c r="CB242" s="193"/>
      <c r="CC242" s="193"/>
      <c r="CD242" s="193"/>
      <c r="CE242" s="193"/>
      <c r="CF242" s="193"/>
      <c r="CG242" s="193"/>
      <c r="CH242" s="193"/>
      <c r="CI242" s="193"/>
      <c r="CJ242" s="193"/>
      <c r="CK242" s="193"/>
      <c r="CL242" s="193"/>
      <c r="CM242" s="193"/>
      <c r="CN242" s="193"/>
      <c r="CO242" s="193"/>
      <c r="CP242" s="193"/>
      <c r="CQ242" s="193"/>
      <c r="CR242" s="193"/>
      <c r="CS242" s="193"/>
      <c r="CT242" s="193"/>
      <c r="CU242" s="193"/>
      <c r="CV242" s="193"/>
      <c r="CW242" s="193"/>
      <c r="CX242" s="193"/>
      <c r="CY242" s="193"/>
      <c r="CZ242" s="193"/>
      <c r="DA242" s="193"/>
      <c r="DB242" s="193"/>
      <c r="DC242" s="193"/>
      <c r="DD242" s="193"/>
      <c r="DE242" s="193"/>
      <c r="DF242" s="193"/>
      <c r="DG242" s="193"/>
      <c r="DH242" s="193"/>
      <c r="DI242" s="193"/>
      <c r="DJ242" s="193"/>
      <c r="DK242" s="193"/>
      <c r="DL242" s="193"/>
      <c r="DM242" s="193"/>
      <c r="DN242" s="193"/>
      <c r="DO242" s="193"/>
      <c r="DP242" s="193"/>
      <c r="DQ242" s="193"/>
      <c r="DR242" s="193"/>
      <c r="DS242" s="193"/>
      <c r="DT242" s="193"/>
      <c r="DU242" s="193"/>
      <c r="DV242" s="193"/>
      <c r="DW242" s="193"/>
      <c r="DX242" s="193"/>
      <c r="DY242" s="193"/>
      <c r="DZ242" s="193"/>
      <c r="EA242" s="193"/>
      <c r="EB242" s="193"/>
      <c r="EC242" s="193"/>
      <c r="ED242" s="193"/>
      <c r="EE242" s="193"/>
      <c r="EF242" s="193"/>
      <c r="EG242" s="193"/>
      <c r="EH242" s="193"/>
      <c r="EI242" s="193"/>
      <c r="EJ242" s="193"/>
      <c r="EK242" s="193"/>
      <c r="EL242" s="193"/>
      <c r="EM242" s="193"/>
      <c r="EN242" s="193"/>
      <c r="EO242" s="193"/>
      <c r="EP242" s="193"/>
      <c r="EQ242" s="193"/>
      <c r="ER242" s="193"/>
      <c r="ES242" s="193"/>
      <c r="ET242" s="193"/>
      <c r="EU242" s="193"/>
      <c r="EV242" s="193"/>
      <c r="EW242" s="193"/>
      <c r="EX242" s="193"/>
      <c r="EY242" s="193"/>
      <c r="EZ242" s="193"/>
      <c r="FA242" s="193"/>
      <c r="FB242" s="193"/>
      <c r="FC242" s="193"/>
      <c r="FD242" s="193"/>
      <c r="FE242" s="193"/>
      <c r="FF242" s="193"/>
      <c r="FG242" s="193"/>
      <c r="FH242" s="193"/>
      <c r="FI242" s="193"/>
      <c r="FJ242" s="193"/>
      <c r="FK242" s="193"/>
      <c r="FL242" s="107"/>
      <c r="FM242" s="107"/>
      <c r="FN242" s="107"/>
      <c r="FO242" s="107"/>
      <c r="FP242" s="107"/>
      <c r="FQ242" s="107"/>
      <c r="FR242" s="107"/>
      <c r="FS242" s="107"/>
      <c r="FT242" s="107"/>
    </row>
    <row r="243" spans="1:176" ht="14.25" customHeight="1">
      <c r="A243" s="193"/>
      <c r="B243" s="226"/>
      <c r="C243" s="193"/>
      <c r="D243" s="193"/>
      <c r="E243" s="193"/>
      <c r="F243" s="226"/>
      <c r="G243" s="226"/>
      <c r="H243" s="193"/>
      <c r="I243" s="193"/>
      <c r="J243" s="193"/>
      <c r="K243" s="193"/>
      <c r="L243" s="193"/>
      <c r="M243" s="193"/>
      <c r="N243" s="193"/>
      <c r="O243" s="193"/>
      <c r="P243" s="193"/>
      <c r="Q243" s="193"/>
      <c r="R243" s="193"/>
      <c r="S243" s="193"/>
      <c r="T243" s="193"/>
      <c r="U243" s="193"/>
      <c r="V243" s="193"/>
      <c r="W243" s="193"/>
      <c r="X243" s="193"/>
      <c r="Y243" s="193"/>
      <c r="Z243" s="193"/>
      <c r="AA243" s="193"/>
      <c r="AB243" s="193"/>
      <c r="AC243" s="193"/>
      <c r="AD243" s="193"/>
      <c r="AE243" s="193"/>
      <c r="AF243" s="193"/>
      <c r="AG243" s="193"/>
      <c r="AH243" s="193"/>
      <c r="AI243" s="193"/>
      <c r="AJ243" s="193"/>
      <c r="AK243" s="193"/>
      <c r="AL243" s="193"/>
      <c r="AM243" s="193"/>
      <c r="AN243" s="193"/>
      <c r="AO243" s="193"/>
      <c r="AP243" s="193"/>
      <c r="AQ243" s="193"/>
      <c r="AR243" s="193"/>
      <c r="AS243" s="193"/>
      <c r="AT243" s="193"/>
      <c r="AU243" s="193"/>
      <c r="AV243" s="193"/>
      <c r="AW243" s="193"/>
      <c r="AX243" s="193"/>
      <c r="AY243" s="193"/>
      <c r="AZ243" s="193"/>
      <c r="BA243" s="193"/>
      <c r="BB243" s="193"/>
      <c r="BC243" s="193"/>
      <c r="BD243" s="193"/>
      <c r="BE243" s="193"/>
      <c r="BF243" s="193"/>
      <c r="BG243" s="193"/>
      <c r="BH243" s="193"/>
      <c r="BI243" s="193"/>
      <c r="BJ243" s="193"/>
      <c r="BK243" s="193"/>
      <c r="BL243" s="193"/>
      <c r="BM243" s="193"/>
      <c r="BN243" s="193"/>
      <c r="BO243" s="193"/>
      <c r="BP243" s="193"/>
      <c r="BQ243" s="193"/>
      <c r="BR243" s="193"/>
      <c r="BS243" s="193"/>
      <c r="BT243" s="193"/>
      <c r="BU243" s="193"/>
      <c r="BV243" s="193"/>
      <c r="BW243" s="193"/>
      <c r="BX243" s="193"/>
      <c r="BY243" s="193"/>
      <c r="BZ243" s="193"/>
      <c r="CA243" s="193"/>
      <c r="CB243" s="193"/>
      <c r="CC243" s="193"/>
      <c r="CD243" s="193"/>
      <c r="CE243" s="193"/>
      <c r="CF243" s="193"/>
      <c r="CG243" s="193"/>
      <c r="CH243" s="193"/>
      <c r="CI243" s="193"/>
      <c r="CJ243" s="193"/>
      <c r="CK243" s="193"/>
      <c r="CL243" s="193"/>
      <c r="CM243" s="193"/>
      <c r="CN243" s="193"/>
      <c r="CO243" s="193"/>
      <c r="CP243" s="193"/>
      <c r="CQ243" s="193"/>
      <c r="CR243" s="193"/>
      <c r="CS243" s="193"/>
      <c r="CT243" s="193"/>
      <c r="CU243" s="193"/>
      <c r="CV243" s="193"/>
      <c r="CW243" s="193"/>
      <c r="CX243" s="193"/>
      <c r="CY243" s="193"/>
      <c r="CZ243" s="193"/>
      <c r="DA243" s="193"/>
      <c r="DB243" s="193"/>
      <c r="DC243" s="193"/>
      <c r="DD243" s="193"/>
      <c r="DE243" s="193"/>
      <c r="DF243" s="193"/>
      <c r="DG243" s="193"/>
      <c r="DH243" s="193"/>
      <c r="DI243" s="193"/>
      <c r="DJ243" s="193"/>
      <c r="DK243" s="193"/>
      <c r="DL243" s="193"/>
      <c r="DM243" s="193"/>
      <c r="DN243" s="193"/>
      <c r="DO243" s="193"/>
      <c r="DP243" s="193"/>
      <c r="DQ243" s="193"/>
      <c r="DR243" s="193"/>
      <c r="DS243" s="193"/>
      <c r="DT243" s="193"/>
      <c r="DU243" s="193"/>
      <c r="DV243" s="193"/>
      <c r="DW243" s="193"/>
      <c r="DX243" s="193"/>
      <c r="DY243" s="193"/>
      <c r="DZ243" s="193"/>
      <c r="EA243" s="193"/>
      <c r="EB243" s="193"/>
      <c r="EC243" s="193"/>
      <c r="ED243" s="193"/>
      <c r="EE243" s="193"/>
      <c r="EF243" s="193"/>
      <c r="EG243" s="193"/>
      <c r="EH243" s="193"/>
      <c r="EI243" s="193"/>
      <c r="EJ243" s="193"/>
      <c r="EK243" s="193"/>
      <c r="EL243" s="193"/>
      <c r="EM243" s="193"/>
      <c r="EN243" s="193"/>
      <c r="EO243" s="193"/>
      <c r="EP243" s="193"/>
      <c r="EQ243" s="193"/>
      <c r="ER243" s="193"/>
      <c r="ES243" s="193"/>
      <c r="ET243" s="193"/>
      <c r="EU243" s="193"/>
      <c r="EV243" s="193"/>
      <c r="EW243" s="193"/>
      <c r="EX243" s="193"/>
      <c r="EY243" s="193"/>
      <c r="EZ243" s="193"/>
      <c r="FA243" s="193"/>
      <c r="FB243" s="193"/>
      <c r="FC243" s="193"/>
      <c r="FD243" s="193"/>
      <c r="FE243" s="193"/>
      <c r="FF243" s="193"/>
      <c r="FG243" s="193"/>
      <c r="FH243" s="193"/>
      <c r="FI243" s="193"/>
      <c r="FJ243" s="193"/>
      <c r="FK243" s="193"/>
      <c r="FL243" s="107"/>
      <c r="FM243" s="107"/>
      <c r="FN243" s="107"/>
      <c r="FO243" s="107"/>
      <c r="FP243" s="107"/>
      <c r="FQ243" s="107"/>
      <c r="FR243" s="107"/>
      <c r="FS243" s="107"/>
      <c r="FT243" s="107"/>
    </row>
    <row r="244" spans="1:176" ht="14.25" customHeight="1">
      <c r="A244" s="193"/>
      <c r="B244" s="226"/>
      <c r="C244" s="193"/>
      <c r="D244" s="193"/>
      <c r="E244" s="193"/>
      <c r="F244" s="226"/>
      <c r="G244" s="226"/>
      <c r="H244" s="193"/>
      <c r="I244" s="193"/>
      <c r="J244" s="193"/>
      <c r="K244" s="193"/>
      <c r="L244" s="193"/>
      <c r="M244" s="193"/>
      <c r="N244" s="193"/>
      <c r="O244" s="193"/>
      <c r="P244" s="193"/>
      <c r="Q244" s="193"/>
      <c r="R244" s="193"/>
      <c r="S244" s="193"/>
      <c r="T244" s="193"/>
      <c r="U244" s="193"/>
      <c r="V244" s="193"/>
      <c r="W244" s="193"/>
      <c r="X244" s="193"/>
      <c r="Y244" s="193"/>
      <c r="Z244" s="193"/>
      <c r="AA244" s="193"/>
      <c r="AB244" s="193"/>
      <c r="AC244" s="193"/>
      <c r="AD244" s="193"/>
      <c r="AE244" s="193"/>
      <c r="AF244" s="193"/>
      <c r="AG244" s="193"/>
      <c r="AH244" s="193"/>
      <c r="AI244" s="193"/>
      <c r="AJ244" s="193"/>
      <c r="AK244" s="193"/>
      <c r="AL244" s="193"/>
      <c r="AM244" s="193"/>
      <c r="AN244" s="193"/>
      <c r="AO244" s="193"/>
      <c r="AP244" s="193"/>
      <c r="AQ244" s="193"/>
      <c r="AR244" s="193"/>
      <c r="AS244" s="193"/>
      <c r="AT244" s="193"/>
      <c r="AU244" s="193"/>
      <c r="AV244" s="193"/>
      <c r="AW244" s="193"/>
      <c r="AX244" s="193"/>
      <c r="AY244" s="193"/>
      <c r="AZ244" s="193"/>
      <c r="BA244" s="193"/>
      <c r="BB244" s="193"/>
      <c r="BC244" s="193"/>
      <c r="BD244" s="193"/>
      <c r="BE244" s="193"/>
      <c r="BF244" s="193"/>
      <c r="BG244" s="193"/>
      <c r="BH244" s="193"/>
      <c r="BI244" s="193"/>
      <c r="BJ244" s="193"/>
      <c r="BK244" s="193"/>
      <c r="BL244" s="193"/>
      <c r="BM244" s="193"/>
      <c r="BN244" s="193"/>
      <c r="BO244" s="193"/>
      <c r="BP244" s="193"/>
      <c r="BQ244" s="193"/>
      <c r="BR244" s="193"/>
      <c r="BS244" s="193"/>
      <c r="BT244" s="193"/>
      <c r="BU244" s="193"/>
      <c r="BV244" s="193"/>
      <c r="BW244" s="193"/>
      <c r="BX244" s="193"/>
      <c r="BY244" s="193"/>
      <c r="BZ244" s="193"/>
      <c r="CA244" s="193"/>
      <c r="CB244" s="193"/>
      <c r="CC244" s="193"/>
      <c r="CD244" s="193"/>
      <c r="CE244" s="193"/>
      <c r="CF244" s="193"/>
      <c r="CG244" s="193"/>
      <c r="CH244" s="193"/>
      <c r="CI244" s="193"/>
      <c r="CJ244" s="193"/>
      <c r="CK244" s="193"/>
      <c r="CL244" s="193"/>
      <c r="CM244" s="193"/>
      <c r="CN244" s="193"/>
      <c r="CO244" s="193"/>
      <c r="CP244" s="193"/>
      <c r="CQ244" s="193"/>
      <c r="CR244" s="193"/>
      <c r="CS244" s="193"/>
      <c r="CT244" s="193"/>
      <c r="CU244" s="193"/>
      <c r="CV244" s="193"/>
      <c r="CW244" s="193"/>
      <c r="CX244" s="193"/>
      <c r="CY244" s="193"/>
      <c r="CZ244" s="193"/>
      <c r="DA244" s="193"/>
      <c r="DB244" s="193"/>
      <c r="DC244" s="193"/>
      <c r="DD244" s="193"/>
      <c r="DE244" s="193"/>
      <c r="DF244" s="193"/>
      <c r="DG244" s="193"/>
      <c r="DH244" s="193"/>
      <c r="DI244" s="193"/>
      <c r="DJ244" s="193"/>
      <c r="DK244" s="193"/>
      <c r="DL244" s="193"/>
      <c r="DM244" s="193"/>
      <c r="DN244" s="193"/>
      <c r="DO244" s="193"/>
      <c r="DP244" s="193"/>
      <c r="DQ244" s="193"/>
      <c r="DR244" s="193"/>
      <c r="DS244" s="193"/>
      <c r="DT244" s="193"/>
      <c r="DU244" s="193"/>
      <c r="DV244" s="193"/>
      <c r="DW244" s="193"/>
      <c r="DX244" s="193"/>
      <c r="DY244" s="193"/>
      <c r="DZ244" s="193"/>
      <c r="EA244" s="193"/>
      <c r="EB244" s="193"/>
      <c r="EC244" s="193"/>
      <c r="ED244" s="193"/>
      <c r="EE244" s="193"/>
      <c r="EF244" s="193"/>
      <c r="EG244" s="193"/>
      <c r="EH244" s="193"/>
      <c r="EI244" s="193"/>
      <c r="EJ244" s="193"/>
      <c r="EK244" s="193"/>
      <c r="EL244" s="193"/>
      <c r="EM244" s="193"/>
      <c r="EN244" s="193"/>
      <c r="EO244" s="193"/>
      <c r="EP244" s="193"/>
      <c r="EQ244" s="193"/>
      <c r="ER244" s="193"/>
      <c r="ES244" s="193"/>
      <c r="ET244" s="193"/>
      <c r="EU244" s="193"/>
      <c r="EV244" s="193"/>
      <c r="EW244" s="193"/>
      <c r="EX244" s="193"/>
      <c r="EY244" s="193"/>
      <c r="EZ244" s="193"/>
      <c r="FA244" s="193"/>
      <c r="FB244" s="193"/>
      <c r="FC244" s="193"/>
      <c r="FD244" s="193"/>
      <c r="FE244" s="193"/>
      <c r="FF244" s="193"/>
      <c r="FG244" s="193"/>
      <c r="FH244" s="193"/>
      <c r="FI244" s="193"/>
      <c r="FJ244" s="193"/>
      <c r="FK244" s="193"/>
      <c r="FL244" s="107"/>
      <c r="FM244" s="107"/>
      <c r="FN244" s="107"/>
      <c r="FO244" s="107"/>
      <c r="FP244" s="107"/>
      <c r="FQ244" s="107"/>
      <c r="FR244" s="107"/>
      <c r="FS244" s="107"/>
      <c r="FT244" s="107"/>
    </row>
    <row r="245" spans="1:176" ht="14.25" customHeight="1">
      <c r="A245" s="193"/>
      <c r="B245" s="226"/>
      <c r="C245" s="193"/>
      <c r="D245" s="193"/>
      <c r="E245" s="193"/>
      <c r="F245" s="226"/>
      <c r="G245" s="226"/>
      <c r="H245" s="193"/>
      <c r="I245" s="193"/>
      <c r="J245" s="193"/>
      <c r="K245" s="193"/>
      <c r="L245" s="193"/>
      <c r="M245" s="193"/>
      <c r="N245" s="193"/>
      <c r="O245" s="193"/>
      <c r="P245" s="193"/>
      <c r="Q245" s="193"/>
      <c r="R245" s="193"/>
      <c r="S245" s="193"/>
      <c r="T245" s="193"/>
      <c r="U245" s="193"/>
      <c r="V245" s="193"/>
      <c r="W245" s="193"/>
      <c r="X245" s="193"/>
      <c r="Y245" s="193"/>
      <c r="Z245" s="193"/>
      <c r="AA245" s="193"/>
      <c r="AB245" s="193"/>
      <c r="AC245" s="193"/>
      <c r="AD245" s="193"/>
      <c r="AE245" s="193"/>
      <c r="AF245" s="193"/>
      <c r="AG245" s="193"/>
      <c r="AH245" s="193"/>
      <c r="AI245" s="193"/>
      <c r="AJ245" s="193"/>
      <c r="AK245" s="193"/>
      <c r="AL245" s="193"/>
      <c r="AM245" s="193"/>
      <c r="AN245" s="193"/>
      <c r="AO245" s="193"/>
      <c r="AP245" s="193"/>
      <c r="AQ245" s="193"/>
      <c r="AR245" s="193"/>
      <c r="AS245" s="193"/>
      <c r="AT245" s="193"/>
      <c r="AU245" s="193"/>
      <c r="AV245" s="193"/>
      <c r="AW245" s="193"/>
      <c r="AX245" s="193"/>
      <c r="AY245" s="193"/>
      <c r="AZ245" s="193"/>
      <c r="BA245" s="193"/>
      <c r="BB245" s="193"/>
      <c r="BC245" s="193"/>
      <c r="BD245" s="193"/>
      <c r="BE245" s="193"/>
      <c r="BF245" s="193"/>
      <c r="BG245" s="193"/>
      <c r="BH245" s="193"/>
      <c r="BI245" s="193"/>
      <c r="BJ245" s="193"/>
      <c r="BK245" s="193"/>
      <c r="BL245" s="193"/>
      <c r="BM245" s="193"/>
      <c r="BN245" s="193"/>
      <c r="BO245" s="193"/>
      <c r="BP245" s="193"/>
      <c r="BQ245" s="193"/>
      <c r="BR245" s="193"/>
      <c r="BS245" s="193"/>
      <c r="BT245" s="193"/>
      <c r="BU245" s="193"/>
      <c r="BV245" s="193"/>
      <c r="BW245" s="193"/>
      <c r="BX245" s="193"/>
      <c r="BY245" s="193"/>
      <c r="BZ245" s="193"/>
      <c r="CA245" s="193"/>
      <c r="CB245" s="193"/>
      <c r="CC245" s="193"/>
      <c r="CD245" s="193"/>
      <c r="CE245" s="193"/>
      <c r="CF245" s="193"/>
      <c r="CG245" s="193"/>
      <c r="CH245" s="193"/>
      <c r="CI245" s="193"/>
      <c r="CJ245" s="193"/>
      <c r="CK245" s="193"/>
      <c r="CL245" s="193"/>
      <c r="CM245" s="193"/>
      <c r="CN245" s="193"/>
      <c r="CO245" s="193"/>
      <c r="CP245" s="193"/>
      <c r="CQ245" s="193"/>
      <c r="CR245" s="193"/>
      <c r="CS245" s="193"/>
      <c r="CT245" s="193"/>
      <c r="CU245" s="193"/>
      <c r="CV245" s="193"/>
      <c r="CW245" s="193"/>
      <c r="CX245" s="193"/>
      <c r="CY245" s="193"/>
      <c r="CZ245" s="193"/>
      <c r="DA245" s="193"/>
      <c r="DB245" s="193"/>
      <c r="DC245" s="193"/>
      <c r="DD245" s="193"/>
      <c r="DE245" s="193"/>
      <c r="DF245" s="193"/>
      <c r="DG245" s="193"/>
      <c r="DH245" s="193"/>
      <c r="DI245" s="193"/>
      <c r="DJ245" s="193"/>
      <c r="DK245" s="193"/>
      <c r="DL245" s="193"/>
      <c r="DM245" s="193"/>
      <c r="DN245" s="193"/>
      <c r="DO245" s="193"/>
      <c r="DP245" s="193"/>
      <c r="DQ245" s="193"/>
      <c r="DR245" s="193"/>
      <c r="DS245" s="193"/>
      <c r="DT245" s="193"/>
      <c r="DU245" s="193"/>
      <c r="DV245" s="193"/>
      <c r="DW245" s="193"/>
      <c r="DX245" s="193"/>
      <c r="DY245" s="193"/>
      <c r="DZ245" s="193"/>
      <c r="EA245" s="193"/>
      <c r="EB245" s="193"/>
      <c r="EC245" s="193"/>
      <c r="ED245" s="193"/>
      <c r="EE245" s="193"/>
      <c r="EF245" s="193"/>
      <c r="EG245" s="193"/>
      <c r="EH245" s="193"/>
      <c r="EI245" s="193"/>
      <c r="EJ245" s="193"/>
      <c r="EK245" s="193"/>
      <c r="EL245" s="193"/>
      <c r="EM245" s="193"/>
      <c r="EN245" s="193"/>
      <c r="EO245" s="193"/>
      <c r="EP245" s="193"/>
      <c r="EQ245" s="193"/>
      <c r="ER245" s="193"/>
      <c r="ES245" s="193"/>
      <c r="ET245" s="193"/>
      <c r="EU245" s="193"/>
      <c r="EV245" s="193"/>
      <c r="EW245" s="193"/>
      <c r="EX245" s="193"/>
      <c r="EY245" s="193"/>
      <c r="EZ245" s="193"/>
      <c r="FA245" s="193"/>
      <c r="FB245" s="193"/>
      <c r="FC245" s="193"/>
      <c r="FD245" s="193"/>
      <c r="FE245" s="193"/>
      <c r="FF245" s="193"/>
      <c r="FG245" s="193"/>
      <c r="FH245" s="193"/>
      <c r="FI245" s="193"/>
      <c r="FJ245" s="193"/>
      <c r="FK245" s="193"/>
      <c r="FL245" s="107"/>
      <c r="FM245" s="107"/>
      <c r="FN245" s="107"/>
      <c r="FO245" s="107"/>
      <c r="FP245" s="107"/>
      <c r="FQ245" s="107"/>
      <c r="FR245" s="107"/>
      <c r="FS245" s="107"/>
      <c r="FT245" s="107"/>
    </row>
    <row r="246" spans="1:176" ht="14.25" customHeight="1">
      <c r="A246" s="193"/>
      <c r="B246" s="226"/>
      <c r="C246" s="193"/>
      <c r="D246" s="193"/>
      <c r="E246" s="193"/>
      <c r="F246" s="226"/>
      <c r="G246" s="226"/>
      <c r="H246" s="193"/>
      <c r="I246" s="193"/>
      <c r="J246" s="193"/>
      <c r="K246" s="193"/>
      <c r="L246" s="193"/>
      <c r="M246" s="193"/>
      <c r="N246" s="193"/>
      <c r="O246" s="193"/>
      <c r="P246" s="193"/>
      <c r="Q246" s="193"/>
      <c r="R246" s="193"/>
      <c r="S246" s="193"/>
      <c r="T246" s="193"/>
      <c r="U246" s="193"/>
      <c r="V246" s="193"/>
      <c r="W246" s="193"/>
      <c r="X246" s="193"/>
      <c r="Y246" s="193"/>
      <c r="Z246" s="193"/>
      <c r="AA246" s="193"/>
      <c r="AB246" s="193"/>
      <c r="AC246" s="193"/>
      <c r="AD246" s="193"/>
      <c r="AE246" s="193"/>
      <c r="AF246" s="193"/>
      <c r="AG246" s="193"/>
      <c r="AH246" s="193"/>
      <c r="AI246" s="193"/>
      <c r="AJ246" s="193"/>
      <c r="AK246" s="193"/>
      <c r="AL246" s="193"/>
      <c r="AM246" s="193"/>
      <c r="AN246" s="193"/>
      <c r="AO246" s="193"/>
      <c r="AP246" s="193"/>
      <c r="AQ246" s="193"/>
      <c r="AR246" s="193"/>
      <c r="AS246" s="193"/>
      <c r="AT246" s="193"/>
      <c r="AU246" s="193"/>
      <c r="AV246" s="193"/>
      <c r="AW246" s="193"/>
      <c r="AX246" s="193"/>
      <c r="AY246" s="193"/>
      <c r="AZ246" s="193"/>
      <c r="BA246" s="193"/>
      <c r="BB246" s="193"/>
      <c r="BC246" s="193"/>
      <c r="BD246" s="193"/>
      <c r="BE246" s="193"/>
      <c r="BF246" s="193"/>
      <c r="BG246" s="193"/>
      <c r="BH246" s="193"/>
      <c r="BI246" s="193"/>
      <c r="BJ246" s="193"/>
      <c r="BK246" s="193"/>
      <c r="BL246" s="193"/>
      <c r="BM246" s="193"/>
      <c r="BN246" s="193"/>
      <c r="BO246" s="193"/>
      <c r="BP246" s="193"/>
      <c r="BQ246" s="193"/>
      <c r="BR246" s="193"/>
      <c r="BS246" s="193"/>
      <c r="BT246" s="193"/>
      <c r="BU246" s="193"/>
      <c r="BV246" s="193"/>
      <c r="BW246" s="193"/>
      <c r="BX246" s="193"/>
      <c r="BY246" s="193"/>
      <c r="BZ246" s="193"/>
      <c r="CA246" s="193"/>
      <c r="CB246" s="193"/>
      <c r="CC246" s="193"/>
      <c r="CD246" s="193"/>
      <c r="CE246" s="193"/>
      <c r="CF246" s="193"/>
      <c r="CG246" s="193"/>
      <c r="CH246" s="193"/>
      <c r="CI246" s="193"/>
      <c r="CJ246" s="193"/>
      <c r="CK246" s="193"/>
      <c r="CL246" s="193"/>
      <c r="CM246" s="193"/>
      <c r="CN246" s="193"/>
      <c r="CO246" s="193"/>
      <c r="CP246" s="193"/>
      <c r="CQ246" s="193"/>
      <c r="CR246" s="193"/>
      <c r="CS246" s="193"/>
      <c r="CT246" s="193"/>
      <c r="CU246" s="193"/>
      <c r="CV246" s="193"/>
      <c r="CW246" s="193"/>
      <c r="CX246" s="193"/>
      <c r="CY246" s="193"/>
      <c r="CZ246" s="193"/>
      <c r="DA246" s="193"/>
      <c r="DB246" s="193"/>
      <c r="DC246" s="193"/>
      <c r="DD246" s="193"/>
      <c r="DE246" s="193"/>
      <c r="DF246" s="193"/>
      <c r="DG246" s="193"/>
      <c r="DH246" s="193"/>
      <c r="DI246" s="193"/>
      <c r="DJ246" s="193"/>
      <c r="DK246" s="193"/>
      <c r="DL246" s="193"/>
      <c r="DM246" s="193"/>
      <c r="DN246" s="193"/>
      <c r="DO246" s="193"/>
      <c r="DP246" s="193"/>
      <c r="DQ246" s="193"/>
      <c r="DR246" s="193"/>
      <c r="DS246" s="193"/>
      <c r="DT246" s="193"/>
      <c r="DU246" s="193"/>
      <c r="DV246" s="193"/>
      <c r="DW246" s="193"/>
      <c r="DX246" s="193"/>
      <c r="DY246" s="193"/>
      <c r="DZ246" s="193"/>
      <c r="EA246" s="193"/>
      <c r="EB246" s="193"/>
      <c r="EC246" s="193"/>
      <c r="ED246" s="193"/>
      <c r="EE246" s="193"/>
      <c r="EF246" s="193"/>
      <c r="EG246" s="193"/>
      <c r="EH246" s="193"/>
      <c r="EI246" s="193"/>
      <c r="EJ246" s="193"/>
      <c r="EK246" s="193"/>
      <c r="EL246" s="193"/>
      <c r="EM246" s="193"/>
      <c r="EN246" s="193"/>
      <c r="EO246" s="193"/>
      <c r="EP246" s="193"/>
      <c r="EQ246" s="193"/>
      <c r="ER246" s="193"/>
      <c r="ES246" s="193"/>
      <c r="ET246" s="193"/>
      <c r="EU246" s="193"/>
      <c r="EV246" s="193"/>
      <c r="EW246" s="193"/>
      <c r="EX246" s="193"/>
      <c r="EY246" s="193"/>
      <c r="EZ246" s="193"/>
      <c r="FA246" s="193"/>
      <c r="FB246" s="193"/>
      <c r="FC246" s="193"/>
      <c r="FD246" s="193"/>
      <c r="FE246" s="193"/>
      <c r="FF246" s="193"/>
      <c r="FG246" s="193"/>
      <c r="FH246" s="193"/>
      <c r="FI246" s="193"/>
      <c r="FJ246" s="193"/>
      <c r="FK246" s="193"/>
      <c r="FL246" s="107"/>
      <c r="FM246" s="107"/>
      <c r="FN246" s="107"/>
      <c r="FO246" s="107"/>
      <c r="FP246" s="107"/>
      <c r="FQ246" s="107"/>
      <c r="FR246" s="107"/>
      <c r="FS246" s="107"/>
      <c r="FT246" s="107"/>
    </row>
    <row r="247" spans="1:176" ht="14.25" customHeight="1">
      <c r="A247" s="193"/>
      <c r="B247" s="226"/>
      <c r="C247" s="193"/>
      <c r="D247" s="193"/>
      <c r="E247" s="193"/>
      <c r="F247" s="226"/>
      <c r="G247" s="226"/>
      <c r="H247" s="193"/>
      <c r="I247" s="193"/>
      <c r="J247" s="193"/>
      <c r="K247" s="193"/>
      <c r="L247" s="193"/>
      <c r="M247" s="193"/>
      <c r="N247" s="193"/>
      <c r="O247" s="193"/>
      <c r="P247" s="193"/>
      <c r="Q247" s="193"/>
      <c r="R247" s="193"/>
      <c r="S247" s="193"/>
      <c r="T247" s="193"/>
      <c r="U247" s="193"/>
      <c r="V247" s="193"/>
      <c r="W247" s="193"/>
      <c r="X247" s="193"/>
      <c r="Y247" s="193"/>
      <c r="Z247" s="193"/>
      <c r="AA247" s="193"/>
      <c r="AB247" s="193"/>
      <c r="AC247" s="193"/>
      <c r="AD247" s="193"/>
      <c r="AE247" s="193"/>
      <c r="AF247" s="193"/>
      <c r="AG247" s="193"/>
      <c r="AH247" s="193"/>
      <c r="AI247" s="193"/>
      <c r="AJ247" s="193"/>
      <c r="AK247" s="193"/>
      <c r="AL247" s="193"/>
      <c r="AM247" s="193"/>
      <c r="AN247" s="193"/>
      <c r="AO247" s="193"/>
      <c r="AP247" s="193"/>
      <c r="AQ247" s="193"/>
      <c r="AR247" s="193"/>
      <c r="AS247" s="193"/>
      <c r="AT247" s="193"/>
      <c r="AU247" s="193"/>
      <c r="AV247" s="193"/>
      <c r="AW247" s="193"/>
      <c r="AX247" s="193"/>
      <c r="AY247" s="193"/>
      <c r="AZ247" s="193"/>
      <c r="BA247" s="193"/>
      <c r="BB247" s="193"/>
      <c r="BC247" s="193"/>
      <c r="BD247" s="193"/>
      <c r="BE247" s="193"/>
      <c r="BF247" s="193"/>
      <c r="BG247" s="193"/>
      <c r="BH247" s="193"/>
      <c r="BI247" s="193"/>
      <c r="BJ247" s="193"/>
      <c r="BK247" s="193"/>
      <c r="BL247" s="193"/>
      <c r="BM247" s="193"/>
      <c r="BN247" s="193"/>
      <c r="BO247" s="193"/>
      <c r="BP247" s="193"/>
      <c r="BQ247" s="193"/>
      <c r="BR247" s="193"/>
      <c r="BS247" s="193"/>
      <c r="BT247" s="193"/>
      <c r="BU247" s="193"/>
      <c r="BV247" s="193"/>
      <c r="BW247" s="193"/>
      <c r="BX247" s="193"/>
      <c r="BY247" s="193"/>
      <c r="BZ247" s="193"/>
      <c r="CA247" s="193"/>
      <c r="CB247" s="193"/>
      <c r="CC247" s="193"/>
      <c r="CD247" s="193"/>
      <c r="CE247" s="193"/>
      <c r="CF247" s="193"/>
      <c r="CG247" s="193"/>
      <c r="CH247" s="193"/>
      <c r="CI247" s="193"/>
      <c r="CJ247" s="193"/>
      <c r="CK247" s="193"/>
      <c r="CL247" s="193"/>
      <c r="CM247" s="193"/>
      <c r="CN247" s="193"/>
      <c r="CO247" s="193"/>
      <c r="CP247" s="193"/>
      <c r="CQ247" s="193"/>
      <c r="CR247" s="193"/>
      <c r="CS247" s="193"/>
      <c r="CT247" s="193"/>
      <c r="CU247" s="193"/>
      <c r="CV247" s="193"/>
      <c r="CW247" s="193"/>
      <c r="CX247" s="193"/>
      <c r="CY247" s="193"/>
      <c r="CZ247" s="193"/>
      <c r="DA247" s="193"/>
      <c r="DB247" s="193"/>
      <c r="DC247" s="193"/>
      <c r="DD247" s="193"/>
      <c r="DE247" s="193"/>
      <c r="DF247" s="193"/>
      <c r="DG247" s="193"/>
      <c r="DH247" s="193"/>
      <c r="DI247" s="193"/>
      <c r="DJ247" s="193"/>
      <c r="DK247" s="193"/>
      <c r="DL247" s="193"/>
      <c r="DM247" s="193"/>
      <c r="DN247" s="193"/>
      <c r="DO247" s="193"/>
      <c r="DP247" s="193"/>
      <c r="DQ247" s="193"/>
      <c r="DR247" s="193"/>
      <c r="DS247" s="193"/>
      <c r="DT247" s="193"/>
      <c r="DU247" s="193"/>
      <c r="DV247" s="193"/>
      <c r="DW247" s="193"/>
      <c r="DX247" s="193"/>
      <c r="DY247" s="193"/>
      <c r="DZ247" s="193"/>
      <c r="EA247" s="193"/>
      <c r="EB247" s="193"/>
      <c r="EC247" s="193"/>
      <c r="ED247" s="193"/>
      <c r="EE247" s="193"/>
      <c r="EF247" s="193"/>
      <c r="EG247" s="193"/>
      <c r="EH247" s="193"/>
      <c r="EI247" s="193"/>
      <c r="EJ247" s="193"/>
      <c r="EK247" s="193"/>
      <c r="EL247" s="193"/>
      <c r="EM247" s="193"/>
      <c r="EN247" s="193"/>
      <c r="EO247" s="193"/>
      <c r="EP247" s="193"/>
      <c r="EQ247" s="193"/>
      <c r="ER247" s="193"/>
      <c r="ES247" s="193"/>
      <c r="ET247" s="193"/>
      <c r="EU247" s="193"/>
      <c r="EV247" s="193"/>
      <c r="EW247" s="193"/>
      <c r="EX247" s="193"/>
      <c r="EY247" s="193"/>
      <c r="EZ247" s="193"/>
      <c r="FA247" s="193"/>
      <c r="FB247" s="193"/>
      <c r="FC247" s="193"/>
      <c r="FD247" s="193"/>
      <c r="FE247" s="193"/>
      <c r="FF247" s="193"/>
      <c r="FG247" s="193"/>
      <c r="FH247" s="193"/>
      <c r="FI247" s="193"/>
      <c r="FJ247" s="193"/>
      <c r="FK247" s="193"/>
      <c r="FL247" s="107"/>
      <c r="FM247" s="107"/>
      <c r="FN247" s="107"/>
      <c r="FO247" s="107"/>
      <c r="FP247" s="107"/>
      <c r="FQ247" s="107"/>
      <c r="FR247" s="107"/>
      <c r="FS247" s="107"/>
      <c r="FT247" s="107"/>
    </row>
    <row r="248" spans="1:176" ht="14.25" customHeight="1">
      <c r="A248" s="193"/>
      <c r="B248" s="226"/>
      <c r="C248" s="193"/>
      <c r="D248" s="193"/>
      <c r="E248" s="193"/>
      <c r="F248" s="226"/>
      <c r="G248" s="226"/>
      <c r="H248" s="193"/>
      <c r="I248" s="193"/>
      <c r="J248" s="193"/>
      <c r="K248" s="193"/>
      <c r="L248" s="193"/>
      <c r="M248" s="193"/>
      <c r="N248" s="193"/>
      <c r="O248" s="193"/>
      <c r="P248" s="193"/>
      <c r="Q248" s="193"/>
      <c r="R248" s="193"/>
      <c r="S248" s="193"/>
      <c r="T248" s="193"/>
      <c r="U248" s="193"/>
      <c r="V248" s="193"/>
      <c r="W248" s="193"/>
      <c r="X248" s="193"/>
      <c r="Y248" s="193"/>
      <c r="Z248" s="193"/>
      <c r="AA248" s="193"/>
      <c r="AB248" s="193"/>
      <c r="AC248" s="193"/>
      <c r="AD248" s="193"/>
      <c r="AE248" s="193"/>
      <c r="AF248" s="193"/>
      <c r="AG248" s="193"/>
      <c r="AH248" s="193"/>
      <c r="AI248" s="193"/>
      <c r="AJ248" s="193"/>
      <c r="AK248" s="193"/>
      <c r="AL248" s="193"/>
      <c r="AM248" s="193"/>
      <c r="AN248" s="193"/>
      <c r="AO248" s="193"/>
      <c r="AP248" s="193"/>
      <c r="AQ248" s="193"/>
      <c r="AR248" s="193"/>
      <c r="AS248" s="193"/>
      <c r="AT248" s="193"/>
      <c r="AU248" s="193"/>
      <c r="AV248" s="193"/>
      <c r="AW248" s="193"/>
      <c r="AX248" s="193"/>
      <c r="AY248" s="193"/>
      <c r="AZ248" s="193"/>
      <c r="BA248" s="193"/>
      <c r="BB248" s="193"/>
      <c r="BC248" s="193"/>
      <c r="BD248" s="193"/>
      <c r="BE248" s="193"/>
      <c r="BF248" s="193"/>
      <c r="BG248" s="193"/>
      <c r="BH248" s="193"/>
      <c r="BI248" s="193"/>
      <c r="BJ248" s="193"/>
      <c r="BK248" s="193"/>
      <c r="BL248" s="193"/>
      <c r="BM248" s="193"/>
      <c r="BN248" s="193"/>
      <c r="BO248" s="193"/>
      <c r="BP248" s="193"/>
      <c r="BQ248" s="193"/>
      <c r="BR248" s="193"/>
      <c r="BS248" s="193"/>
      <c r="BT248" s="193"/>
      <c r="BU248" s="193"/>
      <c r="BV248" s="193"/>
      <c r="BW248" s="193"/>
      <c r="BX248" s="193"/>
      <c r="BY248" s="193"/>
      <c r="BZ248" s="193"/>
      <c r="CA248" s="193"/>
      <c r="CB248" s="193"/>
      <c r="CC248" s="193"/>
      <c r="CD248" s="193"/>
      <c r="CE248" s="193"/>
      <c r="CF248" s="193"/>
      <c r="CG248" s="193"/>
      <c r="CH248" s="193"/>
      <c r="CI248" s="193"/>
      <c r="CJ248" s="193"/>
      <c r="CK248" s="193"/>
      <c r="CL248" s="193"/>
      <c r="CM248" s="193"/>
      <c r="CN248" s="193"/>
      <c r="CO248" s="193"/>
      <c r="CP248" s="193"/>
      <c r="CQ248" s="193"/>
      <c r="CR248" s="193"/>
      <c r="CS248" s="193"/>
      <c r="CT248" s="193"/>
      <c r="CU248" s="193"/>
      <c r="CV248" s="193"/>
      <c r="CW248" s="193"/>
      <c r="CX248" s="193"/>
      <c r="CY248" s="193"/>
      <c r="CZ248" s="193"/>
      <c r="DA248" s="193"/>
      <c r="DB248" s="193"/>
      <c r="DC248" s="193"/>
      <c r="DD248" s="193"/>
      <c r="DE248" s="193"/>
      <c r="DF248" s="193"/>
      <c r="DG248" s="193"/>
      <c r="DH248" s="193"/>
      <c r="DI248" s="193"/>
      <c r="DJ248" s="193"/>
      <c r="DK248" s="193"/>
      <c r="DL248" s="193"/>
      <c r="DM248" s="193"/>
      <c r="DN248" s="193"/>
      <c r="DO248" s="193"/>
      <c r="DP248" s="193"/>
      <c r="DQ248" s="193"/>
      <c r="DR248" s="193"/>
      <c r="DS248" s="193"/>
      <c r="DT248" s="193"/>
      <c r="DU248" s="193"/>
      <c r="DV248" s="193"/>
      <c r="DW248" s="193"/>
      <c r="DX248" s="193"/>
      <c r="DY248" s="193"/>
      <c r="DZ248" s="193"/>
      <c r="EA248" s="193"/>
      <c r="EB248" s="193"/>
      <c r="EC248" s="193"/>
      <c r="ED248" s="193"/>
      <c r="EE248" s="193"/>
      <c r="EF248" s="193"/>
      <c r="EG248" s="193"/>
      <c r="EH248" s="193"/>
      <c r="EI248" s="193"/>
      <c r="EJ248" s="193"/>
      <c r="EK248" s="193"/>
      <c r="EL248" s="193"/>
      <c r="EM248" s="193"/>
      <c r="EN248" s="193"/>
      <c r="EO248" s="193"/>
      <c r="EP248" s="193"/>
      <c r="EQ248" s="193"/>
      <c r="ER248" s="193"/>
      <c r="ES248" s="193"/>
      <c r="ET248" s="193"/>
      <c r="EU248" s="193"/>
      <c r="EV248" s="193"/>
      <c r="EW248" s="193"/>
      <c r="EX248" s="193"/>
      <c r="EY248" s="193"/>
      <c r="EZ248" s="193"/>
      <c r="FA248" s="193"/>
      <c r="FB248" s="193"/>
      <c r="FC248" s="193"/>
      <c r="FD248" s="193"/>
      <c r="FE248" s="193"/>
      <c r="FF248" s="193"/>
      <c r="FG248" s="193"/>
      <c r="FH248" s="193"/>
      <c r="FI248" s="193"/>
      <c r="FJ248" s="193"/>
      <c r="FK248" s="193"/>
      <c r="FL248" s="107"/>
      <c r="FM248" s="107"/>
      <c r="FN248" s="107"/>
      <c r="FO248" s="107"/>
      <c r="FP248" s="107"/>
      <c r="FQ248" s="107"/>
      <c r="FR248" s="107"/>
      <c r="FS248" s="107"/>
      <c r="FT248" s="107"/>
    </row>
    <row r="249" spans="1:176" ht="14.25" customHeight="1">
      <c r="A249" s="193"/>
      <c r="B249" s="226"/>
      <c r="C249" s="193"/>
      <c r="D249" s="193"/>
      <c r="E249" s="193"/>
      <c r="F249" s="226"/>
      <c r="G249" s="226"/>
      <c r="H249" s="193"/>
      <c r="I249" s="193"/>
      <c r="J249" s="193"/>
      <c r="K249" s="193"/>
      <c r="L249" s="193"/>
      <c r="M249" s="193"/>
      <c r="N249" s="193"/>
      <c r="O249" s="193"/>
      <c r="P249" s="193"/>
      <c r="Q249" s="193"/>
      <c r="R249" s="193"/>
      <c r="S249" s="193"/>
      <c r="T249" s="193"/>
      <c r="U249" s="193"/>
      <c r="V249" s="193"/>
      <c r="W249" s="193"/>
      <c r="X249" s="193"/>
      <c r="Y249" s="193"/>
      <c r="Z249" s="193"/>
      <c r="AA249" s="193"/>
      <c r="AB249" s="193"/>
      <c r="AC249" s="193"/>
      <c r="AD249" s="193"/>
      <c r="AE249" s="193"/>
      <c r="AF249" s="193"/>
      <c r="AG249" s="193"/>
      <c r="AH249" s="193"/>
      <c r="AI249" s="193"/>
      <c r="AJ249" s="193"/>
      <c r="AK249" s="193"/>
      <c r="AL249" s="193"/>
      <c r="AM249" s="193"/>
      <c r="AN249" s="193"/>
      <c r="AO249" s="193"/>
      <c r="AP249" s="193"/>
      <c r="AQ249" s="193"/>
      <c r="AR249" s="193"/>
      <c r="AS249" s="193"/>
      <c r="AT249" s="193"/>
      <c r="AU249" s="193"/>
      <c r="AV249" s="193"/>
      <c r="AW249" s="193"/>
      <c r="AX249" s="193"/>
      <c r="AY249" s="193"/>
      <c r="AZ249" s="193"/>
      <c r="BA249" s="193"/>
      <c r="BB249" s="193"/>
      <c r="BC249" s="193"/>
      <c r="BD249" s="193"/>
      <c r="BE249" s="193"/>
      <c r="BF249" s="193"/>
      <c r="BG249" s="193"/>
      <c r="BH249" s="193"/>
      <c r="BI249" s="193"/>
      <c r="BJ249" s="193"/>
      <c r="BK249" s="193"/>
      <c r="BL249" s="193"/>
      <c r="BM249" s="193"/>
      <c r="BN249" s="193"/>
      <c r="BO249" s="193"/>
      <c r="BP249" s="193"/>
      <c r="BQ249" s="193"/>
      <c r="BR249" s="193"/>
      <c r="BS249" s="193"/>
      <c r="BT249" s="193"/>
      <c r="BU249" s="193"/>
      <c r="BV249" s="193"/>
      <c r="BW249" s="193"/>
      <c r="BX249" s="193"/>
      <c r="BY249" s="193"/>
      <c r="BZ249" s="193"/>
      <c r="CA249" s="193"/>
      <c r="CB249" s="193"/>
      <c r="CC249" s="193"/>
      <c r="CD249" s="193"/>
      <c r="CE249" s="193"/>
      <c r="CF249" s="193"/>
      <c r="CG249" s="193"/>
      <c r="CH249" s="193"/>
      <c r="CI249" s="193"/>
      <c r="CJ249" s="193"/>
      <c r="CK249" s="193"/>
      <c r="CL249" s="193"/>
      <c r="CM249" s="193"/>
      <c r="CN249" s="193"/>
      <c r="CO249" s="193"/>
      <c r="CP249" s="193"/>
      <c r="CQ249" s="193"/>
      <c r="CR249" s="193"/>
      <c r="CS249" s="193"/>
      <c r="CT249" s="193"/>
      <c r="CU249" s="193"/>
      <c r="CV249" s="193"/>
      <c r="CW249" s="193"/>
      <c r="CX249" s="193"/>
      <c r="CY249" s="193"/>
      <c r="CZ249" s="193"/>
      <c r="DA249" s="193"/>
      <c r="DB249" s="193"/>
      <c r="DC249" s="193"/>
      <c r="DD249" s="193"/>
      <c r="DE249" s="193"/>
      <c r="DF249" s="193"/>
      <c r="DG249" s="193"/>
      <c r="DH249" s="193"/>
      <c r="DI249" s="193"/>
      <c r="DJ249" s="193"/>
      <c r="DK249" s="193"/>
      <c r="DL249" s="193"/>
      <c r="DM249" s="193"/>
      <c r="DN249" s="193"/>
      <c r="DO249" s="193"/>
      <c r="DP249" s="193"/>
      <c r="DQ249" s="193"/>
      <c r="DR249" s="193"/>
      <c r="DS249" s="193"/>
      <c r="DT249" s="193"/>
      <c r="DU249" s="193"/>
      <c r="DV249" s="193"/>
      <c r="DW249" s="193"/>
      <c r="DX249" s="193"/>
      <c r="DY249" s="193"/>
      <c r="DZ249" s="193"/>
      <c r="EA249" s="193"/>
      <c r="EB249" s="193"/>
      <c r="EC249" s="193"/>
      <c r="ED249" s="193"/>
      <c r="EE249" s="193"/>
      <c r="EF249" s="193"/>
      <c r="EG249" s="193"/>
      <c r="EH249" s="193"/>
      <c r="EI249" s="193"/>
      <c r="EJ249" s="193"/>
      <c r="EK249" s="193"/>
      <c r="EL249" s="193"/>
      <c r="EM249" s="193"/>
      <c r="EN249" s="193"/>
      <c r="EO249" s="193"/>
      <c r="EP249" s="193"/>
      <c r="EQ249" s="193"/>
      <c r="ER249" s="193"/>
      <c r="ES249" s="193"/>
      <c r="ET249" s="193"/>
      <c r="EU249" s="193"/>
      <c r="EV249" s="193"/>
      <c r="EW249" s="193"/>
      <c r="EX249" s="193"/>
      <c r="EY249" s="193"/>
      <c r="EZ249" s="193"/>
      <c r="FA249" s="193"/>
      <c r="FB249" s="193"/>
      <c r="FC249" s="193"/>
      <c r="FD249" s="193"/>
      <c r="FE249" s="193"/>
      <c r="FF249" s="193"/>
      <c r="FG249" s="193"/>
      <c r="FH249" s="193"/>
      <c r="FI249" s="193"/>
      <c r="FJ249" s="193"/>
      <c r="FK249" s="193"/>
      <c r="FL249" s="107"/>
      <c r="FM249" s="107"/>
      <c r="FN249" s="107"/>
      <c r="FO249" s="107"/>
      <c r="FP249" s="107"/>
      <c r="FQ249" s="107"/>
      <c r="FR249" s="107"/>
      <c r="FS249" s="107"/>
      <c r="FT249" s="107"/>
    </row>
    <row r="250" spans="1:176" ht="14.25" customHeight="1">
      <c r="A250" s="193"/>
      <c r="B250" s="226"/>
      <c r="C250" s="193"/>
      <c r="D250" s="193"/>
      <c r="E250" s="193"/>
      <c r="F250" s="226"/>
      <c r="G250" s="226"/>
      <c r="H250" s="193"/>
      <c r="I250" s="193"/>
      <c r="J250" s="193"/>
      <c r="K250" s="193"/>
      <c r="L250" s="193"/>
      <c r="M250" s="193"/>
      <c r="N250" s="193"/>
      <c r="O250" s="193"/>
      <c r="P250" s="193"/>
      <c r="Q250" s="193"/>
      <c r="R250" s="193"/>
      <c r="S250" s="193"/>
      <c r="T250" s="193"/>
      <c r="U250" s="193"/>
      <c r="V250" s="193"/>
      <c r="W250" s="193"/>
      <c r="X250" s="193"/>
      <c r="Y250" s="193"/>
      <c r="Z250" s="193"/>
      <c r="AA250" s="193"/>
      <c r="AB250" s="193"/>
      <c r="AC250" s="193"/>
      <c r="AD250" s="193"/>
      <c r="AE250" s="193"/>
      <c r="AF250" s="193"/>
      <c r="AG250" s="193"/>
      <c r="AH250" s="193"/>
      <c r="AI250" s="193"/>
      <c r="AJ250" s="193"/>
      <c r="AK250" s="193"/>
      <c r="AL250" s="193"/>
      <c r="AM250" s="193"/>
      <c r="AN250" s="193"/>
      <c r="AO250" s="193"/>
      <c r="AP250" s="193"/>
      <c r="AQ250" s="193"/>
      <c r="AR250" s="193"/>
      <c r="AS250" s="193"/>
      <c r="AT250" s="193"/>
      <c r="AU250" s="193"/>
      <c r="AV250" s="193"/>
      <c r="AW250" s="193"/>
      <c r="AX250" s="193"/>
      <c r="AY250" s="193"/>
      <c r="AZ250" s="193"/>
      <c r="BA250" s="193"/>
      <c r="BB250" s="193"/>
      <c r="BC250" s="193"/>
      <c r="BD250" s="193"/>
      <c r="BE250" s="193"/>
      <c r="BF250" s="193"/>
      <c r="BG250" s="193"/>
      <c r="BH250" s="193"/>
      <c r="BI250" s="193"/>
      <c r="BJ250" s="193"/>
      <c r="BK250" s="193"/>
      <c r="BL250" s="193"/>
      <c r="BM250" s="193"/>
      <c r="BN250" s="193"/>
      <c r="BO250" s="193"/>
      <c r="BP250" s="193"/>
      <c r="BQ250" s="193"/>
      <c r="BR250" s="193"/>
      <c r="BS250" s="193"/>
      <c r="BT250" s="193"/>
      <c r="BU250" s="193"/>
      <c r="BV250" s="193"/>
      <c r="BW250" s="193"/>
      <c r="BX250" s="193"/>
      <c r="BY250" s="193"/>
      <c r="BZ250" s="193"/>
      <c r="CA250" s="193"/>
      <c r="CB250" s="193"/>
      <c r="CC250" s="193"/>
      <c r="CD250" s="193"/>
      <c r="CE250" s="193"/>
      <c r="CF250" s="193"/>
      <c r="CG250" s="193"/>
      <c r="CH250" s="193"/>
      <c r="CI250" s="193"/>
      <c r="CJ250" s="193"/>
      <c r="CK250" s="193"/>
      <c r="CL250" s="193"/>
      <c r="CM250" s="193"/>
      <c r="CN250" s="193"/>
      <c r="CO250" s="193"/>
      <c r="CP250" s="193"/>
      <c r="CQ250" s="193"/>
      <c r="CR250" s="193"/>
      <c r="CS250" s="193"/>
      <c r="CT250" s="193"/>
      <c r="CU250" s="193"/>
      <c r="CV250" s="193"/>
      <c r="CW250" s="193"/>
      <c r="CX250" s="193"/>
      <c r="CY250" s="193"/>
      <c r="CZ250" s="193"/>
      <c r="DA250" s="193"/>
      <c r="DB250" s="193"/>
      <c r="DC250" s="193"/>
      <c r="DD250" s="193"/>
      <c r="DE250" s="193"/>
      <c r="DF250" s="193"/>
      <c r="DG250" s="193"/>
      <c r="DH250" s="193"/>
      <c r="DI250" s="193"/>
      <c r="DJ250" s="193"/>
      <c r="DK250" s="193"/>
      <c r="DL250" s="193"/>
      <c r="DM250" s="193"/>
      <c r="DN250" s="193"/>
      <c r="DO250" s="193"/>
      <c r="DP250" s="193"/>
      <c r="DQ250" s="193"/>
      <c r="DR250" s="193"/>
      <c r="DS250" s="193"/>
      <c r="DT250" s="193"/>
      <c r="DU250" s="193"/>
      <c r="DV250" s="193"/>
      <c r="DW250" s="193"/>
      <c r="DX250" s="193"/>
      <c r="DY250" s="193"/>
      <c r="DZ250" s="193"/>
      <c r="EA250" s="193"/>
      <c r="EB250" s="193"/>
      <c r="EC250" s="193"/>
      <c r="ED250" s="193"/>
      <c r="EE250" s="193"/>
      <c r="EF250" s="193"/>
      <c r="EG250" s="193"/>
      <c r="EH250" s="193"/>
      <c r="EI250" s="193"/>
      <c r="EJ250" s="193"/>
      <c r="EK250" s="193"/>
      <c r="EL250" s="193"/>
      <c r="EM250" s="193"/>
      <c r="EN250" s="193"/>
      <c r="EO250" s="193"/>
      <c r="EP250" s="193"/>
      <c r="EQ250" s="193"/>
      <c r="ER250" s="193"/>
      <c r="ES250" s="193"/>
      <c r="ET250" s="193"/>
      <c r="EU250" s="193"/>
      <c r="EV250" s="193"/>
      <c r="EW250" s="193"/>
      <c r="EX250" s="193"/>
      <c r="EY250" s="193"/>
      <c r="EZ250" s="193"/>
      <c r="FA250" s="193"/>
      <c r="FB250" s="193"/>
      <c r="FC250" s="193"/>
      <c r="FD250" s="193"/>
      <c r="FE250" s="193"/>
      <c r="FF250" s="193"/>
      <c r="FG250" s="193"/>
      <c r="FH250" s="193"/>
      <c r="FI250" s="193"/>
      <c r="FJ250" s="193"/>
      <c r="FK250" s="193"/>
      <c r="FL250" s="107"/>
      <c r="FM250" s="107"/>
      <c r="FN250" s="107"/>
      <c r="FO250" s="107"/>
      <c r="FP250" s="107"/>
      <c r="FQ250" s="107"/>
      <c r="FR250" s="107"/>
      <c r="FS250" s="107"/>
      <c r="FT250" s="107"/>
    </row>
    <row r="251" spans="1:176" ht="14.25" customHeight="1">
      <c r="A251" s="107"/>
      <c r="B251" s="224"/>
      <c r="C251" s="107"/>
      <c r="D251" s="107"/>
      <c r="E251" s="107"/>
      <c r="F251" s="224"/>
      <c r="G251" s="224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7"/>
      <c r="AV251" s="107"/>
      <c r="AW251" s="107"/>
      <c r="AX251" s="107"/>
      <c r="AY251" s="107"/>
      <c r="AZ251" s="107"/>
      <c r="BA251" s="107"/>
      <c r="BB251" s="107"/>
      <c r="BC251" s="107"/>
      <c r="BD251" s="107"/>
      <c r="BE251" s="107"/>
      <c r="BF251" s="107"/>
      <c r="BG251" s="107"/>
      <c r="BH251" s="107"/>
      <c r="BI251" s="107"/>
      <c r="BJ251" s="107"/>
      <c r="BK251" s="107"/>
      <c r="BL251" s="107"/>
      <c r="BM251" s="107"/>
      <c r="BN251" s="107"/>
      <c r="BO251" s="107"/>
      <c r="BP251" s="107"/>
      <c r="BQ251" s="107"/>
      <c r="BR251" s="107"/>
      <c r="BS251" s="107"/>
      <c r="BT251" s="107"/>
      <c r="BU251" s="107"/>
      <c r="BV251" s="107"/>
      <c r="BW251" s="107"/>
      <c r="BX251" s="107"/>
      <c r="BY251" s="107"/>
      <c r="BZ251" s="107"/>
      <c r="CA251" s="107"/>
      <c r="CB251" s="107"/>
      <c r="CC251" s="107"/>
      <c r="CD251" s="107"/>
      <c r="CE251" s="107"/>
      <c r="CF251" s="107"/>
      <c r="CG251" s="107"/>
      <c r="CH251" s="107"/>
      <c r="CI251" s="107"/>
      <c r="CJ251" s="107"/>
      <c r="CK251" s="107"/>
      <c r="CL251" s="107"/>
      <c r="CM251" s="107"/>
      <c r="CN251" s="107"/>
      <c r="CO251" s="107"/>
      <c r="CP251" s="107"/>
      <c r="CQ251" s="107"/>
      <c r="CR251" s="107"/>
      <c r="CS251" s="107"/>
      <c r="CT251" s="107"/>
      <c r="CU251" s="107"/>
      <c r="CV251" s="107"/>
      <c r="CW251" s="107"/>
      <c r="CX251" s="107"/>
      <c r="CY251" s="107"/>
      <c r="CZ251" s="107"/>
      <c r="DA251" s="107"/>
      <c r="DB251" s="107"/>
      <c r="DC251" s="107"/>
      <c r="DD251" s="107"/>
      <c r="DE251" s="107"/>
      <c r="DF251" s="107"/>
      <c r="DG251" s="107"/>
      <c r="DH251" s="107"/>
      <c r="DI251" s="107"/>
      <c r="DJ251" s="107"/>
      <c r="DK251" s="107"/>
      <c r="DL251" s="107"/>
      <c r="DM251" s="107"/>
      <c r="DN251" s="107"/>
      <c r="DO251" s="107"/>
      <c r="DP251" s="107"/>
      <c r="DQ251" s="107"/>
      <c r="DR251" s="107"/>
      <c r="DS251" s="107"/>
      <c r="DT251" s="107"/>
      <c r="DU251" s="107"/>
      <c r="DV251" s="107"/>
      <c r="DW251" s="107"/>
      <c r="DX251" s="107"/>
      <c r="DY251" s="107"/>
      <c r="DZ251" s="107"/>
      <c r="EA251" s="107"/>
      <c r="EB251" s="107"/>
      <c r="EC251" s="107"/>
      <c r="ED251" s="107"/>
      <c r="EE251" s="107"/>
      <c r="EF251" s="107"/>
      <c r="EG251" s="107"/>
      <c r="EH251" s="107"/>
      <c r="EI251" s="107"/>
      <c r="EJ251" s="107"/>
      <c r="EK251" s="107"/>
      <c r="EL251" s="107"/>
      <c r="EM251" s="107"/>
      <c r="EN251" s="107"/>
      <c r="EO251" s="107"/>
      <c r="EP251" s="107"/>
      <c r="EQ251" s="107"/>
      <c r="ER251" s="107"/>
      <c r="ES251" s="107"/>
      <c r="ET251" s="107"/>
      <c r="EU251" s="107"/>
      <c r="EV251" s="107"/>
      <c r="EW251" s="107"/>
      <c r="EX251" s="107"/>
      <c r="EY251" s="107"/>
      <c r="EZ251" s="107"/>
      <c r="FA251" s="107"/>
      <c r="FB251" s="107"/>
      <c r="FC251" s="107"/>
      <c r="FD251" s="107"/>
      <c r="FE251" s="107"/>
      <c r="FF251" s="107"/>
      <c r="FG251" s="107"/>
      <c r="FH251" s="107"/>
      <c r="FI251" s="107"/>
      <c r="FJ251" s="107"/>
      <c r="FK251" s="107"/>
      <c r="FL251" s="107"/>
      <c r="FM251" s="107"/>
      <c r="FN251" s="107"/>
      <c r="FO251" s="107"/>
      <c r="FP251" s="107"/>
      <c r="FQ251" s="107"/>
      <c r="FR251" s="107"/>
      <c r="FS251" s="107"/>
      <c r="FT251" s="107"/>
    </row>
  </sheetData>
  <mergeCells count="21">
    <mergeCell ref="ED6:EH6"/>
    <mergeCell ref="FH6:FH7"/>
    <mergeCell ref="AH6:AP6"/>
    <mergeCell ref="AT6:BA6"/>
    <mergeCell ref="BB6:BG6"/>
    <mergeCell ref="DY6:EC6"/>
    <mergeCell ref="DS6:DX6"/>
    <mergeCell ref="S6:U6"/>
    <mergeCell ref="P6:R6"/>
    <mergeCell ref="N6:N7"/>
    <mergeCell ref="O6:O7"/>
    <mergeCell ref="M6:M7"/>
    <mergeCell ref="H6:H7"/>
    <mergeCell ref="I6:I7"/>
    <mergeCell ref="B6:B7"/>
    <mergeCell ref="C6:C7"/>
    <mergeCell ref="A6:A7"/>
    <mergeCell ref="G6:G7"/>
    <mergeCell ref="E6:E7"/>
    <mergeCell ref="F6:F7"/>
    <mergeCell ref="D6:D7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21"/>
  <sheetViews>
    <sheetView workbookViewId="0"/>
  </sheetViews>
  <sheetFormatPr defaultColWidth="11.25" defaultRowHeight="15" customHeight="1"/>
  <cols>
    <col min="1" max="1" width="4.125" customWidth="1"/>
    <col min="2" max="2" width="16.25" customWidth="1"/>
    <col min="3" max="3" width="14.25" customWidth="1"/>
    <col min="4" max="4" width="7.25" customWidth="1"/>
    <col min="5" max="5" width="8.875" customWidth="1"/>
    <col min="6" max="6" width="8.5" customWidth="1"/>
    <col min="7" max="7" width="8" customWidth="1"/>
    <col min="8" max="8" width="5.75" customWidth="1"/>
    <col min="9" max="9" width="6.125" customWidth="1"/>
    <col min="10" max="10" width="7.875" customWidth="1"/>
    <col min="11" max="11" width="8.5" customWidth="1"/>
    <col min="12" max="12" width="7.25" customWidth="1"/>
    <col min="13" max="14" width="8.875" customWidth="1"/>
    <col min="15" max="15" width="8" customWidth="1"/>
    <col min="16" max="16" width="5.75" customWidth="1"/>
    <col min="17" max="17" width="6.125" customWidth="1"/>
    <col min="18" max="18" width="7.875" customWidth="1"/>
    <col min="19" max="19" width="6" customWidth="1"/>
    <col min="20" max="20" width="7.25" customWidth="1"/>
    <col min="21" max="22" width="8.875" customWidth="1"/>
    <col min="23" max="23" width="8.5" customWidth="1"/>
    <col min="24" max="24" width="5.75" customWidth="1"/>
    <col min="25" max="25" width="6.125" customWidth="1"/>
    <col min="26" max="26" width="7.875" customWidth="1"/>
    <col min="27" max="27" width="6" customWidth="1"/>
    <col min="28" max="37" width="11.25" customWidth="1"/>
  </cols>
  <sheetData>
    <row r="1" spans="1:27" ht="15.75" customHeight="1">
      <c r="A1" s="253" t="s">
        <v>325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15.75" customHeight="1"/>
    <row r="3" spans="1:27" ht="15.75" customHeight="1"/>
    <row r="4" spans="1:27" ht="15.75" customHeight="1"/>
    <row r="5" spans="1:27" ht="15.75" customHeight="1">
      <c r="A5" s="255" t="s">
        <v>4</v>
      </c>
      <c r="B5" s="256" t="s">
        <v>326</v>
      </c>
      <c r="C5" s="256" t="s">
        <v>327</v>
      </c>
      <c r="D5" s="257" t="s">
        <v>13</v>
      </c>
      <c r="E5" s="231"/>
      <c r="F5" s="231"/>
      <c r="G5" s="231"/>
      <c r="H5" s="231"/>
      <c r="I5" s="231"/>
      <c r="J5" s="231"/>
      <c r="K5" s="232"/>
      <c r="L5" s="257" t="s">
        <v>14</v>
      </c>
      <c r="M5" s="231"/>
      <c r="N5" s="231"/>
      <c r="O5" s="231"/>
      <c r="P5" s="231"/>
      <c r="Q5" s="231"/>
      <c r="R5" s="231"/>
      <c r="S5" s="232"/>
      <c r="T5" s="257" t="s">
        <v>15</v>
      </c>
      <c r="U5" s="231"/>
      <c r="V5" s="231"/>
      <c r="W5" s="231"/>
      <c r="X5" s="231"/>
      <c r="Y5" s="231"/>
      <c r="Z5" s="231"/>
      <c r="AA5" s="232"/>
    </row>
    <row r="6" spans="1:27" ht="30.75" customHeight="1">
      <c r="A6" s="228"/>
      <c r="B6" s="228"/>
      <c r="C6" s="228"/>
      <c r="D6" s="15" t="s">
        <v>19</v>
      </c>
      <c r="E6" s="15" t="s">
        <v>20</v>
      </c>
      <c r="F6" s="15" t="s">
        <v>21</v>
      </c>
      <c r="G6" s="11" t="s">
        <v>22</v>
      </c>
      <c r="H6" s="11" t="s">
        <v>23</v>
      </c>
      <c r="I6" s="11" t="s">
        <v>24</v>
      </c>
      <c r="J6" s="11" t="s">
        <v>25</v>
      </c>
      <c r="K6" s="11" t="s">
        <v>26</v>
      </c>
      <c r="L6" s="15" t="s">
        <v>19</v>
      </c>
      <c r="M6" s="15" t="s">
        <v>20</v>
      </c>
      <c r="N6" s="15" t="s">
        <v>21</v>
      </c>
      <c r="O6" s="11" t="s">
        <v>22</v>
      </c>
      <c r="P6" s="11" t="s">
        <v>23</v>
      </c>
      <c r="Q6" s="11" t="s">
        <v>24</v>
      </c>
      <c r="R6" s="11" t="s">
        <v>25</v>
      </c>
      <c r="S6" s="11" t="s">
        <v>26</v>
      </c>
      <c r="T6" s="15" t="s">
        <v>19</v>
      </c>
      <c r="U6" s="15" t="s">
        <v>20</v>
      </c>
      <c r="V6" s="15" t="s">
        <v>21</v>
      </c>
      <c r="W6" s="11" t="s">
        <v>22</v>
      </c>
      <c r="X6" s="11" t="s">
        <v>23</v>
      </c>
      <c r="Y6" s="11" t="s">
        <v>24</v>
      </c>
      <c r="Z6" s="11" t="s">
        <v>25</v>
      </c>
      <c r="AA6" s="11" t="s">
        <v>26</v>
      </c>
    </row>
    <row r="7" spans="1:27" ht="15.75" customHeight="1">
      <c r="A7" s="16">
        <v>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 ht="15.75" customHeight="1">
      <c r="A8" s="16">
        <v>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ht="15.75" customHeight="1">
      <c r="A9" s="16">
        <v>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1:27" ht="15.75" customHeight="1">
      <c r="A10" s="16">
        <v>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 ht="15.75" customHeight="1">
      <c r="A11" s="16">
        <v>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ht="15.75" customHeight="1">
      <c r="A12" s="16">
        <v>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7" ht="15.75" customHeight="1">
      <c r="A13" s="16">
        <v>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27" ht="15.75" customHeight="1">
      <c r="A14" s="16">
        <v>8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 ht="15.75" customHeight="1">
      <c r="A15" s="16">
        <v>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27" ht="15.75" customHeight="1">
      <c r="A16" s="16">
        <v>10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1:27" ht="15.75" customHeight="1">
      <c r="A17" s="16">
        <v>11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 ht="15.75" customHeight="1"/>
    <row r="19" spans="1:27" ht="15.75" customHeight="1"/>
    <row r="20" spans="1:27" ht="15.75" customHeight="1"/>
    <row r="21" spans="1:27" ht="15.75" customHeight="1"/>
  </sheetData>
  <mergeCells count="7">
    <mergeCell ref="A1:AA1"/>
    <mergeCell ref="A5:A6"/>
    <mergeCell ref="C5:C6"/>
    <mergeCell ref="D5:K5"/>
    <mergeCell ref="B5:B6"/>
    <mergeCell ref="L5:S5"/>
    <mergeCell ref="T5:AA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in PGD tổng hợp báo cáo</vt:lpstr>
      <vt:lpstr>báo cáo Sở giáo dục</vt:lpstr>
      <vt:lpstr>in PGD tổng hợp</vt:lpstr>
      <vt:lpstr>mẫu giáo</vt:lpstr>
      <vt:lpstr>tiểu học</vt:lpstr>
      <vt:lpstr>th&amp;thcs và THCS</vt:lpstr>
      <vt:lpstr>điểm trường tháng 08 năm 2017</vt:lpstr>
      <vt:lpstr>Sheet2</vt:lpstr>
      <vt:lpstr>'in PGD tổng hợp báo cáo'!Print_Titles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Nguyen Thanh Phong</cp:lastModifiedBy>
  <cp:lastPrinted>2018-04-11T02:56:43Z</cp:lastPrinted>
  <dcterms:modified xsi:type="dcterms:W3CDTF">2018-04-11T02:57:37Z</dcterms:modified>
</cp:coreProperties>
</file>